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15" yWindow="615" windowWidth="29040" windowHeight="8745"/>
  </bookViews>
  <sheets>
    <sheet name="Lisa" sheetId="16" r:id="rId1"/>
  </sheets>
  <definedNames>
    <definedName name="_xlnm._FilterDatabase" localSheetId="0" hidden="1">Lisa!$A$5:$BU$358</definedName>
    <definedName name="_xlnm.Print_Titles" localSheetId="0">Lisa!$5:$6</definedName>
  </definedNames>
  <calcPr calcId="145621"/>
</workbook>
</file>

<file path=xl/calcChain.xml><?xml version="1.0" encoding="utf-8"?>
<calcChain xmlns="http://schemas.openxmlformats.org/spreadsheetml/2006/main">
  <c r="BR306" i="16" l="1"/>
  <c r="BJ145" i="16" l="1"/>
  <c r="AW143" i="16"/>
  <c r="BJ124" i="16"/>
  <c r="AW124" i="16"/>
  <c r="AS124" i="16"/>
  <c r="AW121" i="16"/>
  <c r="AQ121" i="16" s="1"/>
  <c r="AW120" i="16"/>
  <c r="BS121" i="16"/>
  <c r="BP121" i="16"/>
  <c r="AX121" i="16"/>
  <c r="AM121" i="16"/>
  <c r="AF121" i="16"/>
  <c r="AC121" i="16"/>
  <c r="W121" i="16"/>
  <c r="R121" i="16"/>
  <c r="O121" i="16"/>
  <c r="L121" i="16"/>
  <c r="H121" i="16"/>
  <c r="AW103" i="16"/>
  <c r="AS103" i="16"/>
  <c r="AW102" i="16"/>
  <c r="BS103" i="16"/>
  <c r="BP103" i="16"/>
  <c r="AX103" i="16"/>
  <c r="AM103" i="16"/>
  <c r="AF103" i="16"/>
  <c r="AC103" i="16"/>
  <c r="W103" i="16"/>
  <c r="R103" i="16"/>
  <c r="O103" i="16"/>
  <c r="L103" i="16"/>
  <c r="H103" i="16"/>
  <c r="AW108" i="16"/>
  <c r="BS109" i="16"/>
  <c r="BP109" i="16"/>
  <c r="AX109" i="16"/>
  <c r="AQ109" i="16"/>
  <c r="AM109" i="16"/>
  <c r="AF109" i="16"/>
  <c r="AC109" i="16"/>
  <c r="W109" i="16"/>
  <c r="R109" i="16"/>
  <c r="O109" i="16"/>
  <c r="L109" i="16"/>
  <c r="H109" i="16"/>
  <c r="BJ114" i="16"/>
  <c r="BI113" i="16"/>
  <c r="BC113" i="16"/>
  <c r="BJ107" i="16"/>
  <c r="AW105" i="16"/>
  <c r="BS106" i="16"/>
  <c r="BP106" i="16"/>
  <c r="AX106" i="16"/>
  <c r="AQ106" i="16"/>
  <c r="AM106" i="16"/>
  <c r="AF106" i="16"/>
  <c r="V106" i="16" s="1"/>
  <c r="AC106" i="16"/>
  <c r="W106" i="16"/>
  <c r="R106" i="16"/>
  <c r="O106" i="16"/>
  <c r="L106" i="16"/>
  <c r="H106" i="16"/>
  <c r="AW104" i="16"/>
  <c r="AW100" i="16"/>
  <c r="BS101" i="16"/>
  <c r="BP101" i="16"/>
  <c r="AX101" i="16"/>
  <c r="AQ101" i="16"/>
  <c r="AM101" i="16"/>
  <c r="AF101" i="16"/>
  <c r="AC101" i="16"/>
  <c r="W101" i="16"/>
  <c r="R101" i="16"/>
  <c r="O101" i="16"/>
  <c r="L101" i="16"/>
  <c r="H101" i="16"/>
  <c r="AW78" i="16"/>
  <c r="AS78" i="16"/>
  <c r="AW70" i="16"/>
  <c r="AS70" i="16"/>
  <c r="BS76" i="16"/>
  <c r="BP76" i="16"/>
  <c r="AX76" i="16"/>
  <c r="AQ76" i="16"/>
  <c r="AM76" i="16"/>
  <c r="AF76" i="16"/>
  <c r="AC76" i="16"/>
  <c r="W76" i="16"/>
  <c r="R76" i="16"/>
  <c r="O76" i="16"/>
  <c r="L76" i="16"/>
  <c r="H76" i="16"/>
  <c r="AW81" i="16"/>
  <c r="AS81" i="16"/>
  <c r="AW89" i="16"/>
  <c r="AW75" i="16"/>
  <c r="AW79" i="16"/>
  <c r="AW92" i="16"/>
  <c r="AW88" i="16"/>
  <c r="H69" i="16"/>
  <c r="L69" i="16"/>
  <c r="O69" i="16"/>
  <c r="R69" i="16"/>
  <c r="W69" i="16"/>
  <c r="AC69" i="16"/>
  <c r="AF69" i="16"/>
  <c r="AM69" i="16"/>
  <c r="AQ69" i="16"/>
  <c r="AX69" i="16"/>
  <c r="BP69" i="16"/>
  <c r="BS69" i="16"/>
  <c r="AW67" i="16"/>
  <c r="AQ67" i="16" s="1"/>
  <c r="H67" i="16"/>
  <c r="L67" i="16"/>
  <c r="O67" i="16"/>
  <c r="R67" i="16"/>
  <c r="W67" i="16"/>
  <c r="AC67" i="16"/>
  <c r="AF67" i="16"/>
  <c r="AM67" i="16"/>
  <c r="AX67" i="16"/>
  <c r="BP67" i="16"/>
  <c r="BS67" i="16"/>
  <c r="AW86" i="16"/>
  <c r="AW85" i="16"/>
  <c r="H68" i="16"/>
  <c r="L68" i="16"/>
  <c r="O68" i="16"/>
  <c r="R68" i="16"/>
  <c r="W68" i="16"/>
  <c r="AC68" i="16"/>
  <c r="AF68" i="16"/>
  <c r="AM68" i="16"/>
  <c r="AQ68" i="16"/>
  <c r="AX68" i="16"/>
  <c r="BP68" i="16"/>
  <c r="BS68" i="16"/>
  <c r="BM63" i="16"/>
  <c r="BM62" i="16" s="1"/>
  <c r="BM8" i="16"/>
  <c r="BM26" i="16"/>
  <c r="G109" i="16" l="1"/>
  <c r="AQ103" i="16"/>
  <c r="V103" i="16" s="1"/>
  <c r="G101" i="16"/>
  <c r="V109" i="16"/>
  <c r="G121" i="16"/>
  <c r="G67" i="16"/>
  <c r="G103" i="16"/>
  <c r="G68" i="16"/>
  <c r="G106" i="16"/>
  <c r="V121" i="16"/>
  <c r="V101" i="16"/>
  <c r="G69" i="16"/>
  <c r="V76" i="16"/>
  <c r="BM7" i="16"/>
  <c r="G76" i="16"/>
  <c r="V69" i="16"/>
  <c r="V67" i="16"/>
  <c r="V68" i="16"/>
  <c r="Y251" i="16" l="1"/>
  <c r="Y7" i="16" s="1"/>
  <c r="BS358" i="16" l="1"/>
  <c r="BP358" i="16"/>
  <c r="AX358" i="16"/>
  <c r="AQ358" i="16"/>
  <c r="AM358" i="16"/>
  <c r="AF358" i="16"/>
  <c r="AC358" i="16"/>
  <c r="W358" i="16"/>
  <c r="R358" i="16"/>
  <c r="O358" i="16"/>
  <c r="L358" i="16"/>
  <c r="H358" i="16"/>
  <c r="BS357" i="16"/>
  <c r="BP357" i="16"/>
  <c r="AX357" i="16"/>
  <c r="AQ357" i="16"/>
  <c r="AM357" i="16"/>
  <c r="AF357" i="16"/>
  <c r="AC357" i="16"/>
  <c r="W357" i="16"/>
  <c r="R357" i="16"/>
  <c r="O357" i="16"/>
  <c r="L357" i="16"/>
  <c r="H357" i="16"/>
  <c r="BS356" i="16"/>
  <c r="BP356" i="16"/>
  <c r="AX356" i="16"/>
  <c r="AQ356" i="16"/>
  <c r="AM356" i="16"/>
  <c r="AF356" i="16"/>
  <c r="AC356" i="16"/>
  <c r="W356" i="16"/>
  <c r="R356" i="16"/>
  <c r="O356" i="16"/>
  <c r="L356" i="16"/>
  <c r="H356" i="16"/>
  <c r="BS355" i="16"/>
  <c r="BP355" i="16"/>
  <c r="AX355" i="16"/>
  <c r="AQ355" i="16"/>
  <c r="AM355" i="16"/>
  <c r="AF355" i="16"/>
  <c r="AC355" i="16"/>
  <c r="W355" i="16"/>
  <c r="R355" i="16"/>
  <c r="O355" i="16"/>
  <c r="L355" i="16"/>
  <c r="H355" i="16"/>
  <c r="BS354" i="16"/>
  <c r="BP354" i="16"/>
  <c r="AX354" i="16"/>
  <c r="AQ354" i="16"/>
  <c r="AM354" i="16"/>
  <c r="AF354" i="16"/>
  <c r="AC354" i="16"/>
  <c r="W354" i="16"/>
  <c r="R354" i="16"/>
  <c r="O354" i="16"/>
  <c r="L354" i="16"/>
  <c r="H354" i="16"/>
  <c r="BS353" i="16"/>
  <c r="BP353" i="16"/>
  <c r="AX353" i="16"/>
  <c r="AQ353" i="16"/>
  <c r="AM353" i="16"/>
  <c r="AF353" i="16"/>
  <c r="AC353" i="16"/>
  <c r="W353" i="16"/>
  <c r="R353" i="16"/>
  <c r="O353" i="16"/>
  <c r="L353" i="16"/>
  <c r="H353" i="16"/>
  <c r="BS352" i="16"/>
  <c r="BP352" i="16"/>
  <c r="AX352" i="16"/>
  <c r="AQ352" i="16"/>
  <c r="AM352" i="16"/>
  <c r="AF352" i="16"/>
  <c r="AC352" i="16"/>
  <c r="W352" i="16"/>
  <c r="R352" i="16"/>
  <c r="O352" i="16"/>
  <c r="L352" i="16"/>
  <c r="H352" i="16"/>
  <c r="BS351" i="16"/>
  <c r="BP351" i="16"/>
  <c r="AX351" i="16"/>
  <c r="AQ351" i="16"/>
  <c r="AM351" i="16"/>
  <c r="AF351" i="16"/>
  <c r="AC351" i="16"/>
  <c r="W351" i="16"/>
  <c r="R351" i="16"/>
  <c r="O351" i="16"/>
  <c r="L351" i="16"/>
  <c r="H351" i="16"/>
  <c r="BS350" i="16"/>
  <c r="BP350" i="16"/>
  <c r="AX350" i="16"/>
  <c r="AQ350" i="16"/>
  <c r="AM350" i="16"/>
  <c r="AF350" i="16"/>
  <c r="AC350" i="16"/>
  <c r="W350" i="16"/>
  <c r="R350" i="16"/>
  <c r="O350" i="16"/>
  <c r="L350" i="16"/>
  <c r="H350" i="16"/>
  <c r="BS349" i="16"/>
  <c r="BP349" i="16"/>
  <c r="AX349" i="16"/>
  <c r="AQ349" i="16"/>
  <c r="AM349" i="16"/>
  <c r="AF349" i="16"/>
  <c r="AC349" i="16"/>
  <c r="W349" i="16"/>
  <c r="R349" i="16"/>
  <c r="O349" i="16"/>
  <c r="L349" i="16"/>
  <c r="H349" i="16"/>
  <c r="BS348" i="16"/>
  <c r="BP348" i="16"/>
  <c r="AX348" i="16"/>
  <c r="AQ348" i="16"/>
  <c r="AM348" i="16"/>
  <c r="AF348" i="16"/>
  <c r="AC348" i="16"/>
  <c r="W348" i="16"/>
  <c r="R348" i="16"/>
  <c r="O348" i="16"/>
  <c r="L348" i="16"/>
  <c r="H348" i="16"/>
  <c r="BS347" i="16"/>
  <c r="BP347" i="16"/>
  <c r="AX347" i="16"/>
  <c r="AQ347" i="16"/>
  <c r="AM347" i="16"/>
  <c r="AF347" i="16"/>
  <c r="AC347" i="16"/>
  <c r="W347" i="16"/>
  <c r="R347" i="16"/>
  <c r="O347" i="16"/>
  <c r="L347" i="16"/>
  <c r="H347" i="16"/>
  <c r="BS346" i="16"/>
  <c r="BP346" i="16"/>
  <c r="AX346" i="16"/>
  <c r="AQ346" i="16"/>
  <c r="AM346" i="16"/>
  <c r="AF346" i="16"/>
  <c r="AC346" i="16"/>
  <c r="W346" i="16"/>
  <c r="R346" i="16"/>
  <c r="O346" i="16"/>
  <c r="L346" i="16"/>
  <c r="H346" i="16"/>
  <c r="BS345" i="16"/>
  <c r="BP345" i="16"/>
  <c r="AX345" i="16"/>
  <c r="AQ345" i="16"/>
  <c r="AM345" i="16"/>
  <c r="AF345" i="16"/>
  <c r="AC345" i="16"/>
  <c r="W345" i="16"/>
  <c r="R345" i="16"/>
  <c r="O345" i="16"/>
  <c r="L345" i="16"/>
  <c r="H345" i="16"/>
  <c r="BS344" i="16"/>
  <c r="BP344" i="16"/>
  <c r="AX344" i="16"/>
  <c r="AQ344" i="16"/>
  <c r="AM344" i="16"/>
  <c r="AF344" i="16"/>
  <c r="AC344" i="16"/>
  <c r="W344" i="16"/>
  <c r="R344" i="16"/>
  <c r="O344" i="16"/>
  <c r="L344" i="16"/>
  <c r="H344" i="16"/>
  <c r="BS343" i="16"/>
  <c r="BP343" i="16"/>
  <c r="AX343" i="16"/>
  <c r="AQ343" i="16"/>
  <c r="AM343" i="16"/>
  <c r="AF343" i="16"/>
  <c r="AC343" i="16"/>
  <c r="W343" i="16"/>
  <c r="R343" i="16"/>
  <c r="O343" i="16"/>
  <c r="L343" i="16"/>
  <c r="H343" i="16"/>
  <c r="BS342" i="16"/>
  <c r="BS341" i="16" s="1"/>
  <c r="BP342" i="16"/>
  <c r="AX342" i="16"/>
  <c r="AQ342" i="16"/>
  <c r="AM342" i="16"/>
  <c r="AF342" i="16"/>
  <c r="AC342" i="16"/>
  <c r="W342" i="16"/>
  <c r="R342" i="16"/>
  <c r="O342" i="16"/>
  <c r="L342" i="16"/>
  <c r="H342" i="16"/>
  <c r="BU341" i="16"/>
  <c r="BT341" i="16"/>
  <c r="BR341" i="16"/>
  <c r="BQ341" i="16"/>
  <c r="BO341" i="16"/>
  <c r="BN341" i="16"/>
  <c r="BL341" i="16"/>
  <c r="BK341" i="16"/>
  <c r="BJ341" i="16"/>
  <c r="BI341" i="16"/>
  <c r="BH341" i="16"/>
  <c r="BG341" i="16"/>
  <c r="BF341" i="16"/>
  <c r="BE341" i="16"/>
  <c r="BD341" i="16"/>
  <c r="BC341" i="16"/>
  <c r="BB341" i="16"/>
  <c r="BA341" i="16"/>
  <c r="AZ341" i="16"/>
  <c r="AY341" i="16"/>
  <c r="AW341" i="16"/>
  <c r="AV341" i="16"/>
  <c r="AU341" i="16"/>
  <c r="AT341" i="16"/>
  <c r="AS341" i="16"/>
  <c r="AR341" i="16"/>
  <c r="AP341" i="16"/>
  <c r="AO341" i="16"/>
  <c r="AN341" i="16"/>
  <c r="AL341" i="16"/>
  <c r="AK341" i="16"/>
  <c r="AJ341" i="16"/>
  <c r="AI341" i="16"/>
  <c r="AH341" i="16"/>
  <c r="AG341" i="16"/>
  <c r="AE341" i="16"/>
  <c r="AD341" i="16"/>
  <c r="AB341" i="16"/>
  <c r="AA341" i="16"/>
  <c r="Z341" i="16"/>
  <c r="X341" i="16"/>
  <c r="U341" i="16"/>
  <c r="T341" i="16"/>
  <c r="S341" i="16"/>
  <c r="Q341" i="16"/>
  <c r="P341" i="16"/>
  <c r="N341" i="16"/>
  <c r="M341" i="16"/>
  <c r="K341" i="16"/>
  <c r="J341" i="16"/>
  <c r="I341" i="16"/>
  <c r="BS340" i="16"/>
  <c r="BP340" i="16"/>
  <c r="AX340" i="16"/>
  <c r="AQ340" i="16"/>
  <c r="AM340" i="16"/>
  <c r="AF340" i="16"/>
  <c r="AC340" i="16"/>
  <c r="W340" i="16"/>
  <c r="R340" i="16"/>
  <c r="O340" i="16"/>
  <c r="L340" i="16"/>
  <c r="H340" i="16"/>
  <c r="BS339" i="16"/>
  <c r="BP339" i="16"/>
  <c r="AX339" i="16"/>
  <c r="AQ339" i="16"/>
  <c r="AM339" i="16"/>
  <c r="AF339" i="16"/>
  <c r="AC339" i="16"/>
  <c r="W339" i="16"/>
  <c r="R339" i="16"/>
  <c r="O339" i="16"/>
  <c r="L339" i="16"/>
  <c r="H339" i="16"/>
  <c r="BS338" i="16"/>
  <c r="BP338" i="16"/>
  <c r="AX338" i="16"/>
  <c r="AQ338" i="16"/>
  <c r="AM338" i="16"/>
  <c r="AF338" i="16"/>
  <c r="AC338" i="16"/>
  <c r="W338" i="16"/>
  <c r="R338" i="16"/>
  <c r="O338" i="16"/>
  <c r="L338" i="16"/>
  <c r="H338" i="16"/>
  <c r="BS337" i="16"/>
  <c r="BP337" i="16"/>
  <c r="AX337" i="16"/>
  <c r="AQ337" i="16"/>
  <c r="AM337" i="16"/>
  <c r="AF337" i="16"/>
  <c r="AC337" i="16"/>
  <c r="W337" i="16"/>
  <c r="R337" i="16"/>
  <c r="O337" i="16"/>
  <c r="L337" i="16"/>
  <c r="H337" i="16"/>
  <c r="BS336" i="16"/>
  <c r="BP336" i="16"/>
  <c r="AX336" i="16"/>
  <c r="AQ336" i="16"/>
  <c r="AM336" i="16"/>
  <c r="AF336" i="16"/>
  <c r="AC336" i="16"/>
  <c r="W336" i="16"/>
  <c r="R336" i="16"/>
  <c r="O336" i="16"/>
  <c r="L336" i="16"/>
  <c r="H336" i="16"/>
  <c r="BS335" i="16"/>
  <c r="BP335" i="16"/>
  <c r="AX335" i="16"/>
  <c r="AQ335" i="16"/>
  <c r="AM335" i="16"/>
  <c r="AF335" i="16"/>
  <c r="AC335" i="16"/>
  <c r="W335" i="16"/>
  <c r="R335" i="16"/>
  <c r="O335" i="16"/>
  <c r="L335" i="16"/>
  <c r="H335" i="16"/>
  <c r="BS334" i="16"/>
  <c r="BP334" i="16"/>
  <c r="AX334" i="16"/>
  <c r="AQ334" i="16"/>
  <c r="AM334" i="16"/>
  <c r="AF334" i="16"/>
  <c r="AC334" i="16"/>
  <c r="W334" i="16"/>
  <c r="R334" i="16"/>
  <c r="O334" i="16"/>
  <c r="L334" i="16"/>
  <c r="H334" i="16"/>
  <c r="BS333" i="16"/>
  <c r="BP333" i="16"/>
  <c r="AX333" i="16"/>
  <c r="AQ333" i="16"/>
  <c r="AM333" i="16"/>
  <c r="AF333" i="16"/>
  <c r="AC333" i="16"/>
  <c r="W333" i="16"/>
  <c r="R333" i="16"/>
  <c r="O333" i="16"/>
  <c r="L333" i="16"/>
  <c r="H333" i="16"/>
  <c r="BS332" i="16"/>
  <c r="BP332" i="16"/>
  <c r="AX332" i="16"/>
  <c r="AQ332" i="16"/>
  <c r="AM332" i="16"/>
  <c r="AF332" i="16"/>
  <c r="AC332" i="16"/>
  <c r="W332" i="16"/>
  <c r="R332" i="16"/>
  <c r="O332" i="16"/>
  <c r="L332" i="16"/>
  <c r="H332" i="16"/>
  <c r="BS331" i="16"/>
  <c r="BP331" i="16"/>
  <c r="AX331" i="16"/>
  <c r="AQ331" i="16"/>
  <c r="AM331" i="16"/>
  <c r="AF331" i="16"/>
  <c r="AC331" i="16"/>
  <c r="W331" i="16"/>
  <c r="R331" i="16"/>
  <c r="O331" i="16"/>
  <c r="L331" i="16"/>
  <c r="H331" i="16"/>
  <c r="BS330" i="16"/>
  <c r="BP330" i="16"/>
  <c r="AX330" i="16"/>
  <c r="AQ330" i="16"/>
  <c r="AM330" i="16"/>
  <c r="AF330" i="16"/>
  <c r="AC330" i="16"/>
  <c r="W330" i="16"/>
  <c r="R330" i="16"/>
  <c r="O330" i="16"/>
  <c r="L330" i="16"/>
  <c r="H330" i="16"/>
  <c r="BS329" i="16"/>
  <c r="BP329" i="16"/>
  <c r="AX329" i="16"/>
  <c r="AQ329" i="16"/>
  <c r="AM329" i="16"/>
  <c r="AF329" i="16"/>
  <c r="AC329" i="16"/>
  <c r="W329" i="16"/>
  <c r="R329" i="16"/>
  <c r="O329" i="16"/>
  <c r="L329" i="16"/>
  <c r="H329" i="16"/>
  <c r="BS328" i="16"/>
  <c r="BP328" i="16"/>
  <c r="AX328" i="16"/>
  <c r="AQ328" i="16"/>
  <c r="AM328" i="16"/>
  <c r="AF328" i="16"/>
  <c r="AC328" i="16"/>
  <c r="W328" i="16"/>
  <c r="R328" i="16"/>
  <c r="O328" i="16"/>
  <c r="L328" i="16"/>
  <c r="H328" i="16"/>
  <c r="BS327" i="16"/>
  <c r="BP327" i="16"/>
  <c r="AX327" i="16"/>
  <c r="AQ327" i="16"/>
  <c r="AM327" i="16"/>
  <c r="AF327" i="16"/>
  <c r="AC327" i="16"/>
  <c r="W327" i="16"/>
  <c r="R327" i="16"/>
  <c r="O327" i="16"/>
  <c r="L327" i="16"/>
  <c r="H327" i="16"/>
  <c r="BS326" i="16"/>
  <c r="BP326" i="16"/>
  <c r="AX326" i="16"/>
  <c r="AQ326" i="16"/>
  <c r="AM326" i="16"/>
  <c r="AF326" i="16"/>
  <c r="AC326" i="16"/>
  <c r="W326" i="16"/>
  <c r="R326" i="16"/>
  <c r="O326" i="16"/>
  <c r="L326" i="16"/>
  <c r="H326" i="16"/>
  <c r="BS325" i="16"/>
  <c r="BP325" i="16"/>
  <c r="AX325" i="16"/>
  <c r="AQ325" i="16"/>
  <c r="AM325" i="16"/>
  <c r="AF325" i="16"/>
  <c r="AC325" i="16"/>
  <c r="W325" i="16"/>
  <c r="R325" i="16"/>
  <c r="O325" i="16"/>
  <c r="L325" i="16"/>
  <c r="H325" i="16"/>
  <c r="BS324" i="16"/>
  <c r="BP324" i="16"/>
  <c r="AX324" i="16"/>
  <c r="AQ324" i="16"/>
  <c r="AM324" i="16"/>
  <c r="AF324" i="16"/>
  <c r="AF323" i="16" s="1"/>
  <c r="AC324" i="16"/>
  <c r="W324" i="16"/>
  <c r="R324" i="16"/>
  <c r="O324" i="16"/>
  <c r="L324" i="16"/>
  <c r="H324" i="16"/>
  <c r="BU323" i="16"/>
  <c r="BT323" i="16"/>
  <c r="BR323" i="16"/>
  <c r="BQ323" i="16"/>
  <c r="BO323" i="16"/>
  <c r="BN323" i="16"/>
  <c r="BL323" i="16"/>
  <c r="BK323" i="16"/>
  <c r="BJ323" i="16"/>
  <c r="BI323" i="16"/>
  <c r="BH323" i="16"/>
  <c r="BG323" i="16"/>
  <c r="BF323" i="16"/>
  <c r="BE323" i="16"/>
  <c r="BD323" i="16"/>
  <c r="BC323" i="16"/>
  <c r="BB323" i="16"/>
  <c r="BA323" i="16"/>
  <c r="AZ323" i="16"/>
  <c r="AY323" i="16"/>
  <c r="AW323" i="16"/>
  <c r="AV323" i="16"/>
  <c r="AU323" i="16"/>
  <c r="AT323" i="16"/>
  <c r="AS323" i="16"/>
  <c r="AR323" i="16"/>
  <c r="AP323" i="16"/>
  <c r="AO323" i="16"/>
  <c r="AN323" i="16"/>
  <c r="AL323" i="16"/>
  <c r="AK323" i="16"/>
  <c r="AJ323" i="16"/>
  <c r="AI323" i="16"/>
  <c r="AH323" i="16"/>
  <c r="AG323" i="16"/>
  <c r="AE323" i="16"/>
  <c r="AD323" i="16"/>
  <c r="AB323" i="16"/>
  <c r="AA323" i="16"/>
  <c r="Z323" i="16"/>
  <c r="X323" i="16"/>
  <c r="U323" i="16"/>
  <c r="T323" i="16"/>
  <c r="S323" i="16"/>
  <c r="Q323" i="16"/>
  <c r="P323" i="16"/>
  <c r="N323" i="16"/>
  <c r="M323" i="16"/>
  <c r="K323" i="16"/>
  <c r="J323" i="16"/>
  <c r="I323" i="16"/>
  <c r="BS322" i="16"/>
  <c r="BP322" i="16"/>
  <c r="AX322" i="16"/>
  <c r="AQ322" i="16"/>
  <c r="AM322" i="16"/>
  <c r="AF322" i="16"/>
  <c r="AC322" i="16"/>
  <c r="W322" i="16"/>
  <c r="R322" i="16"/>
  <c r="O322" i="16"/>
  <c r="L322" i="16"/>
  <c r="H322" i="16"/>
  <c r="BS321" i="16"/>
  <c r="BP321" i="16"/>
  <c r="AX321" i="16"/>
  <c r="AQ321" i="16"/>
  <c r="AM321" i="16"/>
  <c r="AF321" i="16"/>
  <c r="AC321" i="16"/>
  <c r="W321" i="16"/>
  <c r="R321" i="16"/>
  <c r="O321" i="16"/>
  <c r="L321" i="16"/>
  <c r="H321" i="16"/>
  <c r="BS320" i="16"/>
  <c r="BP320" i="16"/>
  <c r="AX320" i="16"/>
  <c r="AQ320" i="16"/>
  <c r="AM320" i="16"/>
  <c r="AF320" i="16"/>
  <c r="AC320" i="16"/>
  <c r="W320" i="16"/>
  <c r="R320" i="16"/>
  <c r="O320" i="16"/>
  <c r="L320" i="16"/>
  <c r="H320" i="16"/>
  <c r="BS319" i="16"/>
  <c r="BP319" i="16"/>
  <c r="AX319" i="16"/>
  <c r="AQ319" i="16"/>
  <c r="AM319" i="16"/>
  <c r="AF319" i="16"/>
  <c r="AC319" i="16"/>
  <c r="W319" i="16"/>
  <c r="R319" i="16"/>
  <c r="O319" i="16"/>
  <c r="L319" i="16"/>
  <c r="H319" i="16"/>
  <c r="BS318" i="16"/>
  <c r="BP318" i="16"/>
  <c r="AX318" i="16"/>
  <c r="AQ318" i="16"/>
  <c r="AM318" i="16"/>
  <c r="AF318" i="16"/>
  <c r="AC318" i="16"/>
  <c r="W318" i="16"/>
  <c r="R318" i="16"/>
  <c r="O318" i="16"/>
  <c r="L318" i="16"/>
  <c r="H318" i="16"/>
  <c r="BS317" i="16"/>
  <c r="BP317" i="16"/>
  <c r="AX317" i="16"/>
  <c r="AQ317" i="16"/>
  <c r="AM317" i="16"/>
  <c r="AF317" i="16"/>
  <c r="AC317" i="16"/>
  <c r="W317" i="16"/>
  <c r="R317" i="16"/>
  <c r="O317" i="16"/>
  <c r="L317" i="16"/>
  <c r="H317" i="16"/>
  <c r="BS316" i="16"/>
  <c r="BP316" i="16"/>
  <c r="AX316" i="16"/>
  <c r="AQ316" i="16"/>
  <c r="AM316" i="16"/>
  <c r="AF316" i="16"/>
  <c r="AC316" i="16"/>
  <c r="W316" i="16"/>
  <c r="R316" i="16"/>
  <c r="O316" i="16"/>
  <c r="L316" i="16"/>
  <c r="H316" i="16"/>
  <c r="BS315" i="16"/>
  <c r="BP315" i="16"/>
  <c r="AX315" i="16"/>
  <c r="AQ315" i="16"/>
  <c r="AM315" i="16"/>
  <c r="AF315" i="16"/>
  <c r="AC315" i="16"/>
  <c r="W315" i="16"/>
  <c r="R315" i="16"/>
  <c r="O315" i="16"/>
  <c r="L315" i="16"/>
  <c r="H315" i="16"/>
  <c r="BS314" i="16"/>
  <c r="BP314" i="16"/>
  <c r="AX314" i="16"/>
  <c r="AQ314" i="16"/>
  <c r="AM314" i="16"/>
  <c r="AF314" i="16"/>
  <c r="AC314" i="16"/>
  <c r="W314" i="16"/>
  <c r="R314" i="16"/>
  <c r="O314" i="16"/>
  <c r="L314" i="16"/>
  <c r="H314" i="16"/>
  <c r="BS313" i="16"/>
  <c r="BP313" i="16"/>
  <c r="AX313" i="16"/>
  <c r="AQ313" i="16"/>
  <c r="AM313" i="16"/>
  <c r="AF313" i="16"/>
  <c r="AC313" i="16"/>
  <c r="W313" i="16"/>
  <c r="R313" i="16"/>
  <c r="O313" i="16"/>
  <c r="L313" i="16"/>
  <c r="H313" i="16"/>
  <c r="BS312" i="16"/>
  <c r="BP312" i="16"/>
  <c r="AX312" i="16"/>
  <c r="AQ312" i="16"/>
  <c r="AM312" i="16"/>
  <c r="AF312" i="16"/>
  <c r="AC312" i="16"/>
  <c r="W312" i="16"/>
  <c r="R312" i="16"/>
  <c r="O312" i="16"/>
  <c r="L312" i="16"/>
  <c r="H312" i="16"/>
  <c r="BS311" i="16"/>
  <c r="BP311" i="16"/>
  <c r="AX311" i="16"/>
  <c r="AQ311" i="16"/>
  <c r="AM311" i="16"/>
  <c r="AF311" i="16"/>
  <c r="AC311" i="16"/>
  <c r="W311" i="16"/>
  <c r="R311" i="16"/>
  <c r="O311" i="16"/>
  <c r="L311" i="16"/>
  <c r="H311" i="16"/>
  <c r="BS310" i="16"/>
  <c r="BP310" i="16"/>
  <c r="AX310" i="16"/>
  <c r="AQ310" i="16"/>
  <c r="AM310" i="16"/>
  <c r="AF310" i="16"/>
  <c r="AC310" i="16"/>
  <c r="W310" i="16"/>
  <c r="R310" i="16"/>
  <c r="O310" i="16"/>
  <c r="L310" i="16"/>
  <c r="H310" i="16"/>
  <c r="BS309" i="16"/>
  <c r="BP309" i="16"/>
  <c r="AX309" i="16"/>
  <c r="AQ309" i="16"/>
  <c r="AM309" i="16"/>
  <c r="AF309" i="16"/>
  <c r="AC309" i="16"/>
  <c r="W309" i="16"/>
  <c r="R309" i="16"/>
  <c r="O309" i="16"/>
  <c r="L309" i="16"/>
  <c r="H309" i="16"/>
  <c r="BS308" i="16"/>
  <c r="BP308" i="16"/>
  <c r="AX308" i="16"/>
  <c r="AQ308" i="16"/>
  <c r="AM308" i="16"/>
  <c r="AF308" i="16"/>
  <c r="AC308" i="16"/>
  <c r="W308" i="16"/>
  <c r="R308" i="16"/>
  <c r="O308" i="16"/>
  <c r="L308" i="16"/>
  <c r="H308" i="16"/>
  <c r="BS307" i="16"/>
  <c r="BP307" i="16"/>
  <c r="AX307" i="16"/>
  <c r="AQ307" i="16"/>
  <c r="AM307" i="16"/>
  <c r="AF307" i="16"/>
  <c r="AC307" i="16"/>
  <c r="W307" i="16"/>
  <c r="R307" i="16"/>
  <c r="O307" i="16"/>
  <c r="L307" i="16"/>
  <c r="H307" i="16"/>
  <c r="BS306" i="16"/>
  <c r="BP306" i="16"/>
  <c r="AX306" i="16"/>
  <c r="AQ306" i="16"/>
  <c r="AM306" i="16"/>
  <c r="AF306" i="16"/>
  <c r="AC306" i="16"/>
  <c r="W306" i="16"/>
  <c r="R306" i="16"/>
  <c r="O306" i="16"/>
  <c r="L306" i="16"/>
  <c r="H306" i="16"/>
  <c r="BU305" i="16"/>
  <c r="BT305" i="16"/>
  <c r="BR305" i="16"/>
  <c r="BQ305" i="16"/>
  <c r="BO305" i="16"/>
  <c r="BN305" i="16"/>
  <c r="BL305" i="16"/>
  <c r="BK305" i="16"/>
  <c r="BJ305" i="16"/>
  <c r="BI305" i="16"/>
  <c r="BH305" i="16"/>
  <c r="BG305" i="16"/>
  <c r="BF305" i="16"/>
  <c r="BE305" i="16"/>
  <c r="BD305" i="16"/>
  <c r="BC305" i="16"/>
  <c r="BB305" i="16"/>
  <c r="BA305" i="16"/>
  <c r="AZ305" i="16"/>
  <c r="AY305" i="16"/>
  <c r="AW305" i="16"/>
  <c r="AV305" i="16"/>
  <c r="AU305" i="16"/>
  <c r="AT305" i="16"/>
  <c r="AS305" i="16"/>
  <c r="AR305" i="16"/>
  <c r="AP305" i="16"/>
  <c r="AO305" i="16"/>
  <c r="AN305" i="16"/>
  <c r="AL305" i="16"/>
  <c r="AK305" i="16"/>
  <c r="AJ305" i="16"/>
  <c r="AI305" i="16"/>
  <c r="AH305" i="16"/>
  <c r="AG305" i="16"/>
  <c r="AE305" i="16"/>
  <c r="AD305" i="16"/>
  <c r="AB305" i="16"/>
  <c r="AA305" i="16"/>
  <c r="Z305" i="16"/>
  <c r="X305" i="16"/>
  <c r="U305" i="16"/>
  <c r="T305" i="16"/>
  <c r="S305" i="16"/>
  <c r="Q305" i="16"/>
  <c r="P305" i="16"/>
  <c r="N305" i="16"/>
  <c r="M305" i="16"/>
  <c r="K305" i="16"/>
  <c r="J305" i="16"/>
  <c r="I305" i="16"/>
  <c r="BS304" i="16"/>
  <c r="BP304" i="16"/>
  <c r="AX304" i="16"/>
  <c r="AQ304" i="16"/>
  <c r="AM304" i="16"/>
  <c r="AF304" i="16"/>
  <c r="AC304" i="16"/>
  <c r="W304" i="16"/>
  <c r="R304" i="16"/>
  <c r="O304" i="16"/>
  <c r="L304" i="16"/>
  <c r="H304" i="16"/>
  <c r="BS303" i="16"/>
  <c r="BP303" i="16"/>
  <c r="AX303" i="16"/>
  <c r="AQ303" i="16"/>
  <c r="AM303" i="16"/>
  <c r="AF303" i="16"/>
  <c r="AC303" i="16"/>
  <c r="W303" i="16"/>
  <c r="R303" i="16"/>
  <c r="O303" i="16"/>
  <c r="L303" i="16"/>
  <c r="H303" i="16"/>
  <c r="BS302" i="16"/>
  <c r="BP302" i="16"/>
  <c r="AX302" i="16"/>
  <c r="AQ302" i="16"/>
  <c r="AM302" i="16"/>
  <c r="AF302" i="16"/>
  <c r="AC302" i="16"/>
  <c r="W302" i="16"/>
  <c r="R302" i="16"/>
  <c r="O302" i="16"/>
  <c r="L302" i="16"/>
  <c r="H302" i="16"/>
  <c r="BS301" i="16"/>
  <c r="BP301" i="16"/>
  <c r="AX301" i="16"/>
  <c r="AQ301" i="16"/>
  <c r="AM301" i="16"/>
  <c r="AF301" i="16"/>
  <c r="AC301" i="16"/>
  <c r="W301" i="16"/>
  <c r="R301" i="16"/>
  <c r="O301" i="16"/>
  <c r="L301" i="16"/>
  <c r="H301" i="16"/>
  <c r="BS300" i="16"/>
  <c r="BP300" i="16"/>
  <c r="AX300" i="16"/>
  <c r="AQ300" i="16"/>
  <c r="AM300" i="16"/>
  <c r="AF300" i="16"/>
  <c r="AC300" i="16"/>
  <c r="W300" i="16"/>
  <c r="R300" i="16"/>
  <c r="O300" i="16"/>
  <c r="L300" i="16"/>
  <c r="H300" i="16"/>
  <c r="BS299" i="16"/>
  <c r="BP299" i="16"/>
  <c r="AX299" i="16"/>
  <c r="AQ299" i="16"/>
  <c r="AM299" i="16"/>
  <c r="AF299" i="16"/>
  <c r="AC299" i="16"/>
  <c r="W299" i="16"/>
  <c r="R299" i="16"/>
  <c r="O299" i="16"/>
  <c r="L299" i="16"/>
  <c r="H299" i="16"/>
  <c r="BS298" i="16"/>
  <c r="BP298" i="16"/>
  <c r="AX298" i="16"/>
  <c r="AQ298" i="16"/>
  <c r="AM298" i="16"/>
  <c r="AF298" i="16"/>
  <c r="AC298" i="16"/>
  <c r="W298" i="16"/>
  <c r="R298" i="16"/>
  <c r="O298" i="16"/>
  <c r="L298" i="16"/>
  <c r="H298" i="16"/>
  <c r="BS297" i="16"/>
  <c r="BP297" i="16"/>
  <c r="AX297" i="16"/>
  <c r="AQ297" i="16"/>
  <c r="AM297" i="16"/>
  <c r="AF297" i="16"/>
  <c r="AC297" i="16"/>
  <c r="W297" i="16"/>
  <c r="R297" i="16"/>
  <c r="O297" i="16"/>
  <c r="L297" i="16"/>
  <c r="H297" i="16"/>
  <c r="BS296" i="16"/>
  <c r="BP296" i="16"/>
  <c r="AX296" i="16"/>
  <c r="AQ296" i="16"/>
  <c r="AM296" i="16"/>
  <c r="AF296" i="16"/>
  <c r="AC296" i="16"/>
  <c r="W296" i="16"/>
  <c r="R296" i="16"/>
  <c r="O296" i="16"/>
  <c r="L296" i="16"/>
  <c r="H296" i="16"/>
  <c r="BS295" i="16"/>
  <c r="BP295" i="16"/>
  <c r="AX295" i="16"/>
  <c r="AQ295" i="16"/>
  <c r="AM295" i="16"/>
  <c r="AF295" i="16"/>
  <c r="AC295" i="16"/>
  <c r="W295" i="16"/>
  <c r="R295" i="16"/>
  <c r="O295" i="16"/>
  <c r="L295" i="16"/>
  <c r="H295" i="16"/>
  <c r="BS294" i="16"/>
  <c r="BP294" i="16"/>
  <c r="AX294" i="16"/>
  <c r="AQ294" i="16"/>
  <c r="AM294" i="16"/>
  <c r="AF294" i="16"/>
  <c r="AC294" i="16"/>
  <c r="W294" i="16"/>
  <c r="R294" i="16"/>
  <c r="O294" i="16"/>
  <c r="L294" i="16"/>
  <c r="H294" i="16"/>
  <c r="BS293" i="16"/>
  <c r="BP293" i="16"/>
  <c r="AX293" i="16"/>
  <c r="AQ293" i="16"/>
  <c r="AM293" i="16"/>
  <c r="AF293" i="16"/>
  <c r="AC293" i="16"/>
  <c r="W293" i="16"/>
  <c r="R293" i="16"/>
  <c r="O293" i="16"/>
  <c r="L293" i="16"/>
  <c r="H293" i="16"/>
  <c r="BS292" i="16"/>
  <c r="BP292" i="16"/>
  <c r="AX292" i="16"/>
  <c r="AQ292" i="16"/>
  <c r="AM292" i="16"/>
  <c r="AF292" i="16"/>
  <c r="AC292" i="16"/>
  <c r="W292" i="16"/>
  <c r="R292" i="16"/>
  <c r="O292" i="16"/>
  <c r="L292" i="16"/>
  <c r="H292" i="16"/>
  <c r="BS291" i="16"/>
  <c r="BP291" i="16"/>
  <c r="AX291" i="16"/>
  <c r="AQ291" i="16"/>
  <c r="AM291" i="16"/>
  <c r="AF291" i="16"/>
  <c r="AC291" i="16"/>
  <c r="W291" i="16"/>
  <c r="R291" i="16"/>
  <c r="O291" i="16"/>
  <c r="L291" i="16"/>
  <c r="H291" i="16"/>
  <c r="BS290" i="16"/>
  <c r="BP290" i="16"/>
  <c r="AX290" i="16"/>
  <c r="AQ290" i="16"/>
  <c r="AM290" i="16"/>
  <c r="AF290" i="16"/>
  <c r="AC290" i="16"/>
  <c r="W290" i="16"/>
  <c r="R290" i="16"/>
  <c r="O290" i="16"/>
  <c r="L290" i="16"/>
  <c r="H290" i="16"/>
  <c r="BS289" i="16"/>
  <c r="BP289" i="16"/>
  <c r="AX289" i="16"/>
  <c r="AQ289" i="16"/>
  <c r="AM289" i="16"/>
  <c r="AF289" i="16"/>
  <c r="AC289" i="16"/>
  <c r="W289" i="16"/>
  <c r="R289" i="16"/>
  <c r="O289" i="16"/>
  <c r="L289" i="16"/>
  <c r="H289" i="16"/>
  <c r="BS288" i="16"/>
  <c r="BP288" i="16"/>
  <c r="AX288" i="16"/>
  <c r="AQ288" i="16"/>
  <c r="AM288" i="16"/>
  <c r="AF288" i="16"/>
  <c r="AC288" i="16"/>
  <c r="W288" i="16"/>
  <c r="R288" i="16"/>
  <c r="O288" i="16"/>
  <c r="L288" i="16"/>
  <c r="H288" i="16"/>
  <c r="BU287" i="16"/>
  <c r="BT287" i="16"/>
  <c r="BR287" i="16"/>
  <c r="BQ287" i="16"/>
  <c r="BO287" i="16"/>
  <c r="BN287" i="16"/>
  <c r="BL287" i="16"/>
  <c r="BK287" i="16"/>
  <c r="BJ287" i="16"/>
  <c r="BI287" i="16"/>
  <c r="BH287" i="16"/>
  <c r="BG287" i="16"/>
  <c r="BF287" i="16"/>
  <c r="BE287" i="16"/>
  <c r="BD287" i="16"/>
  <c r="BC287" i="16"/>
  <c r="BB287" i="16"/>
  <c r="BA287" i="16"/>
  <c r="AZ287" i="16"/>
  <c r="AY287" i="16"/>
  <c r="AW287" i="16"/>
  <c r="AV287" i="16"/>
  <c r="AU287" i="16"/>
  <c r="AT287" i="16"/>
  <c r="AS287" i="16"/>
  <c r="AR287" i="16"/>
  <c r="AP287" i="16"/>
  <c r="AO287" i="16"/>
  <c r="AN287" i="16"/>
  <c r="AL287" i="16"/>
  <c r="AK287" i="16"/>
  <c r="AJ287" i="16"/>
  <c r="AI287" i="16"/>
  <c r="AH287" i="16"/>
  <c r="AG287" i="16"/>
  <c r="AE287" i="16"/>
  <c r="AD287" i="16"/>
  <c r="AB287" i="16"/>
  <c r="AA287" i="16"/>
  <c r="Z287" i="16"/>
  <c r="X287" i="16"/>
  <c r="U287" i="16"/>
  <c r="T287" i="16"/>
  <c r="S287" i="16"/>
  <c r="Q287" i="16"/>
  <c r="P287" i="16"/>
  <c r="N287" i="16"/>
  <c r="M287" i="16"/>
  <c r="K287" i="16"/>
  <c r="J287" i="16"/>
  <c r="I287" i="16"/>
  <c r="BS286" i="16"/>
  <c r="BP286" i="16"/>
  <c r="AX286" i="16"/>
  <c r="AQ286" i="16"/>
  <c r="AM286" i="16"/>
  <c r="AF286" i="16"/>
  <c r="AC286" i="16"/>
  <c r="W286" i="16"/>
  <c r="R286" i="16"/>
  <c r="O286" i="16"/>
  <c r="L286" i="16"/>
  <c r="H286" i="16"/>
  <c r="BS285" i="16"/>
  <c r="BP285" i="16"/>
  <c r="AX285" i="16"/>
  <c r="AQ285" i="16"/>
  <c r="AM285" i="16"/>
  <c r="AF285" i="16"/>
  <c r="AC285" i="16"/>
  <c r="W285" i="16"/>
  <c r="R285" i="16"/>
  <c r="O285" i="16"/>
  <c r="L285" i="16"/>
  <c r="H285" i="16"/>
  <c r="BS284" i="16"/>
  <c r="BP284" i="16"/>
  <c r="AX284" i="16"/>
  <c r="AQ284" i="16"/>
  <c r="AM284" i="16"/>
  <c r="AF284" i="16"/>
  <c r="AC284" i="16"/>
  <c r="W284" i="16"/>
  <c r="R284" i="16"/>
  <c r="O284" i="16"/>
  <c r="L284" i="16"/>
  <c r="H284" i="16"/>
  <c r="BS283" i="16"/>
  <c r="BP283" i="16"/>
  <c r="AX283" i="16"/>
  <c r="AQ283" i="16"/>
  <c r="AM283" i="16"/>
  <c r="AF283" i="16"/>
  <c r="AC283" i="16"/>
  <c r="W283" i="16"/>
  <c r="R283" i="16"/>
  <c r="O283" i="16"/>
  <c r="L283" i="16"/>
  <c r="H283" i="16"/>
  <c r="BS282" i="16"/>
  <c r="BP282" i="16"/>
  <c r="AX282" i="16"/>
  <c r="AQ282" i="16"/>
  <c r="AM282" i="16"/>
  <c r="AF282" i="16"/>
  <c r="AC282" i="16"/>
  <c r="W282" i="16"/>
  <c r="R282" i="16"/>
  <c r="O282" i="16"/>
  <c r="L282" i="16"/>
  <c r="H282" i="16"/>
  <c r="BS281" i="16"/>
  <c r="BP281" i="16"/>
  <c r="AX281" i="16"/>
  <c r="AQ281" i="16"/>
  <c r="AM281" i="16"/>
  <c r="AF281" i="16"/>
  <c r="AC281" i="16"/>
  <c r="W281" i="16"/>
  <c r="R281" i="16"/>
  <c r="O281" i="16"/>
  <c r="L281" i="16"/>
  <c r="H281" i="16"/>
  <c r="BS280" i="16"/>
  <c r="BP280" i="16"/>
  <c r="AX280" i="16"/>
  <c r="AQ280" i="16"/>
  <c r="AM280" i="16"/>
  <c r="AF280" i="16"/>
  <c r="AC280" i="16"/>
  <c r="W280" i="16"/>
  <c r="R280" i="16"/>
  <c r="O280" i="16"/>
  <c r="L280" i="16"/>
  <c r="H280" i="16"/>
  <c r="BS279" i="16"/>
  <c r="BP279" i="16"/>
  <c r="AX279" i="16"/>
  <c r="AQ279" i="16"/>
  <c r="AM279" i="16"/>
  <c r="AF279" i="16"/>
  <c r="AC279" i="16"/>
  <c r="W279" i="16"/>
  <c r="R279" i="16"/>
  <c r="O279" i="16"/>
  <c r="L279" i="16"/>
  <c r="H279" i="16"/>
  <c r="BS278" i="16"/>
  <c r="BP278" i="16"/>
  <c r="AX278" i="16"/>
  <c r="AQ278" i="16"/>
  <c r="AM278" i="16"/>
  <c r="AF278" i="16"/>
  <c r="AC278" i="16"/>
  <c r="W278" i="16"/>
  <c r="R278" i="16"/>
  <c r="O278" i="16"/>
  <c r="L278" i="16"/>
  <c r="H278" i="16"/>
  <c r="BS277" i="16"/>
  <c r="BP277" i="16"/>
  <c r="AX277" i="16"/>
  <c r="AQ277" i="16"/>
  <c r="AM277" i="16"/>
  <c r="AF277" i="16"/>
  <c r="AC277" i="16"/>
  <c r="W277" i="16"/>
  <c r="R277" i="16"/>
  <c r="O277" i="16"/>
  <c r="L277" i="16"/>
  <c r="H277" i="16"/>
  <c r="BS276" i="16"/>
  <c r="BP276" i="16"/>
  <c r="AX276" i="16"/>
  <c r="AQ276" i="16"/>
  <c r="AM276" i="16"/>
  <c r="AF276" i="16"/>
  <c r="AC276" i="16"/>
  <c r="W276" i="16"/>
  <c r="R276" i="16"/>
  <c r="O276" i="16"/>
  <c r="L276" i="16"/>
  <c r="H276" i="16"/>
  <c r="BS275" i="16"/>
  <c r="BP275" i="16"/>
  <c r="AX275" i="16"/>
  <c r="AQ275" i="16"/>
  <c r="AM275" i="16"/>
  <c r="AF275" i="16"/>
  <c r="AC275" i="16"/>
  <c r="W275" i="16"/>
  <c r="R275" i="16"/>
  <c r="O275" i="16"/>
  <c r="L275" i="16"/>
  <c r="H275" i="16"/>
  <c r="BS274" i="16"/>
  <c r="BP274" i="16"/>
  <c r="AX274" i="16"/>
  <c r="AQ274" i="16"/>
  <c r="AM274" i="16"/>
  <c r="AF274" i="16"/>
  <c r="AC274" i="16"/>
  <c r="W274" i="16"/>
  <c r="R274" i="16"/>
  <c r="O274" i="16"/>
  <c r="L274" i="16"/>
  <c r="H274" i="16"/>
  <c r="BS273" i="16"/>
  <c r="BP273" i="16"/>
  <c r="AX273" i="16"/>
  <c r="AQ273" i="16"/>
  <c r="AM273" i="16"/>
  <c r="AF273" i="16"/>
  <c r="AC273" i="16"/>
  <c r="W273" i="16"/>
  <c r="R273" i="16"/>
  <c r="O273" i="16"/>
  <c r="L273" i="16"/>
  <c r="H273" i="16"/>
  <c r="BS272" i="16"/>
  <c r="BP272" i="16"/>
  <c r="AX272" i="16"/>
  <c r="AQ272" i="16"/>
  <c r="AM272" i="16"/>
  <c r="AF272" i="16"/>
  <c r="AC272" i="16"/>
  <c r="W272" i="16"/>
  <c r="R272" i="16"/>
  <c r="O272" i="16"/>
  <c r="L272" i="16"/>
  <c r="H272" i="16"/>
  <c r="BS271" i="16"/>
  <c r="BP271" i="16"/>
  <c r="AX271" i="16"/>
  <c r="AQ271" i="16"/>
  <c r="AM271" i="16"/>
  <c r="AF271" i="16"/>
  <c r="AC271" i="16"/>
  <c r="W271" i="16"/>
  <c r="R271" i="16"/>
  <c r="O271" i="16"/>
  <c r="L271" i="16"/>
  <c r="H271" i="16"/>
  <c r="BS270" i="16"/>
  <c r="BP270" i="16"/>
  <c r="AX270" i="16"/>
  <c r="AQ270" i="16"/>
  <c r="AM270" i="16"/>
  <c r="AF270" i="16"/>
  <c r="AC270" i="16"/>
  <c r="W270" i="16"/>
  <c r="R270" i="16"/>
  <c r="O270" i="16"/>
  <c r="L270" i="16"/>
  <c r="H270" i="16"/>
  <c r="BU269" i="16"/>
  <c r="BT269" i="16"/>
  <c r="BR269" i="16"/>
  <c r="BQ269" i="16"/>
  <c r="BO269" i="16"/>
  <c r="BN269" i="16"/>
  <c r="BL269" i="16"/>
  <c r="BK269" i="16"/>
  <c r="BJ269" i="16"/>
  <c r="BI269" i="16"/>
  <c r="BH269" i="16"/>
  <c r="BG269" i="16"/>
  <c r="BF269" i="16"/>
  <c r="BE269" i="16"/>
  <c r="BD269" i="16"/>
  <c r="BC269" i="16"/>
  <c r="BB269" i="16"/>
  <c r="BA269" i="16"/>
  <c r="AZ269" i="16"/>
  <c r="AY269" i="16"/>
  <c r="AW269" i="16"/>
  <c r="AV269" i="16"/>
  <c r="AU269" i="16"/>
  <c r="AT269" i="16"/>
  <c r="AS269" i="16"/>
  <c r="AR269" i="16"/>
  <c r="AP269" i="16"/>
  <c r="AO269" i="16"/>
  <c r="AN269" i="16"/>
  <c r="AL269" i="16"/>
  <c r="AK269" i="16"/>
  <c r="AJ269" i="16"/>
  <c r="AI269" i="16"/>
  <c r="AH269" i="16"/>
  <c r="AG269" i="16"/>
  <c r="AE269" i="16"/>
  <c r="AD269" i="16"/>
  <c r="AB269" i="16"/>
  <c r="AA269" i="16"/>
  <c r="Z269" i="16"/>
  <c r="X269" i="16"/>
  <c r="U269" i="16"/>
  <c r="T269" i="16"/>
  <c r="S269" i="16"/>
  <c r="Q269" i="16"/>
  <c r="P269" i="16"/>
  <c r="N269" i="16"/>
  <c r="M269" i="16"/>
  <c r="K269" i="16"/>
  <c r="J269" i="16"/>
  <c r="I269" i="16"/>
  <c r="BS268" i="16"/>
  <c r="BP268" i="16"/>
  <c r="AX268" i="16"/>
  <c r="AQ268" i="16"/>
  <c r="AM268" i="16"/>
  <c r="AF268" i="16"/>
  <c r="AC268" i="16"/>
  <c r="W268" i="16"/>
  <c r="R268" i="16"/>
  <c r="O268" i="16"/>
  <c r="L268" i="16"/>
  <c r="H268" i="16"/>
  <c r="BS267" i="16"/>
  <c r="BP267" i="16"/>
  <c r="AX267" i="16"/>
  <c r="AQ267" i="16"/>
  <c r="AM267" i="16"/>
  <c r="AF267" i="16"/>
  <c r="AC267" i="16"/>
  <c r="W267" i="16"/>
  <c r="R267" i="16"/>
  <c r="O267" i="16"/>
  <c r="L267" i="16"/>
  <c r="H267" i="16"/>
  <c r="BS266" i="16"/>
  <c r="BP266" i="16"/>
  <c r="AX266" i="16"/>
  <c r="AQ266" i="16"/>
  <c r="AM266" i="16"/>
  <c r="AF266" i="16"/>
  <c r="AC266" i="16"/>
  <c r="W266" i="16"/>
  <c r="R266" i="16"/>
  <c r="O266" i="16"/>
  <c r="L266" i="16"/>
  <c r="H266" i="16"/>
  <c r="BS265" i="16"/>
  <c r="BP265" i="16"/>
  <c r="AX265" i="16"/>
  <c r="AQ265" i="16"/>
  <c r="AM265" i="16"/>
  <c r="AF265" i="16"/>
  <c r="AC265" i="16"/>
  <c r="W265" i="16"/>
  <c r="R265" i="16"/>
  <c r="O265" i="16"/>
  <c r="L265" i="16"/>
  <c r="H265" i="16"/>
  <c r="BS264" i="16"/>
  <c r="BP264" i="16"/>
  <c r="AX264" i="16"/>
  <c r="AQ264" i="16"/>
  <c r="AM264" i="16"/>
  <c r="AF264" i="16"/>
  <c r="AC264" i="16"/>
  <c r="W264" i="16"/>
  <c r="R264" i="16"/>
  <c r="O264" i="16"/>
  <c r="L264" i="16"/>
  <c r="H264" i="16"/>
  <c r="BS263" i="16"/>
  <c r="BP263" i="16"/>
  <c r="AX263" i="16"/>
  <c r="AQ263" i="16"/>
  <c r="AM263" i="16"/>
  <c r="AF263" i="16"/>
  <c r="AC263" i="16"/>
  <c r="W263" i="16"/>
  <c r="R263" i="16"/>
  <c r="O263" i="16"/>
  <c r="L263" i="16"/>
  <c r="H263" i="16"/>
  <c r="BS262" i="16"/>
  <c r="BP262" i="16"/>
  <c r="AX262" i="16"/>
  <c r="AQ262" i="16"/>
  <c r="AM262" i="16"/>
  <c r="AF262" i="16"/>
  <c r="AC262" i="16"/>
  <c r="W262" i="16"/>
  <c r="R262" i="16"/>
  <c r="O262" i="16"/>
  <c r="L262" i="16"/>
  <c r="H262" i="16"/>
  <c r="BS261" i="16"/>
  <c r="BP261" i="16"/>
  <c r="AX261" i="16"/>
  <c r="AQ261" i="16"/>
  <c r="AM261" i="16"/>
  <c r="AF261" i="16"/>
  <c r="AC261" i="16"/>
  <c r="W261" i="16"/>
  <c r="R261" i="16"/>
  <c r="O261" i="16"/>
  <c r="L261" i="16"/>
  <c r="H261" i="16"/>
  <c r="BS260" i="16"/>
  <c r="BP260" i="16"/>
  <c r="AX260" i="16"/>
  <c r="AQ260" i="16"/>
  <c r="AM260" i="16"/>
  <c r="AF260" i="16"/>
  <c r="AC260" i="16"/>
  <c r="W260" i="16"/>
  <c r="R260" i="16"/>
  <c r="O260" i="16"/>
  <c r="L260" i="16"/>
  <c r="H260" i="16"/>
  <c r="BS259" i="16"/>
  <c r="BP259" i="16"/>
  <c r="AX259" i="16"/>
  <c r="AQ259" i="16"/>
  <c r="AM259" i="16"/>
  <c r="AF259" i="16"/>
  <c r="AC259" i="16"/>
  <c r="W259" i="16"/>
  <c r="R259" i="16"/>
  <c r="O259" i="16"/>
  <c r="L259" i="16"/>
  <c r="H259" i="16"/>
  <c r="BS258" i="16"/>
  <c r="BP258" i="16"/>
  <c r="AX258" i="16"/>
  <c r="AQ258" i="16"/>
  <c r="AM258" i="16"/>
  <c r="AF258" i="16"/>
  <c r="AC258" i="16"/>
  <c r="W258" i="16"/>
  <c r="R258" i="16"/>
  <c r="O258" i="16"/>
  <c r="L258" i="16"/>
  <c r="H258" i="16"/>
  <c r="BS257" i="16"/>
  <c r="BP257" i="16"/>
  <c r="AX257" i="16"/>
  <c r="AQ257" i="16"/>
  <c r="AM257" i="16"/>
  <c r="AF257" i="16"/>
  <c r="AC257" i="16"/>
  <c r="W257" i="16"/>
  <c r="R257" i="16"/>
  <c r="O257" i="16"/>
  <c r="L257" i="16"/>
  <c r="H257" i="16"/>
  <c r="BS256" i="16"/>
  <c r="BP256" i="16"/>
  <c r="AX256" i="16"/>
  <c r="AQ256" i="16"/>
  <c r="AM256" i="16"/>
  <c r="AF256" i="16"/>
  <c r="AC256" i="16"/>
  <c r="W256" i="16"/>
  <c r="R256" i="16"/>
  <c r="O256" i="16"/>
  <c r="L256" i="16"/>
  <c r="H256" i="16"/>
  <c r="BS255" i="16"/>
  <c r="BP255" i="16"/>
  <c r="AX255" i="16"/>
  <c r="AQ255" i="16"/>
  <c r="AM255" i="16"/>
  <c r="AF255" i="16"/>
  <c r="AC255" i="16"/>
  <c r="W255" i="16"/>
  <c r="R255" i="16"/>
  <c r="O255" i="16"/>
  <c r="L255" i="16"/>
  <c r="H255" i="16"/>
  <c r="BS254" i="16"/>
  <c r="BP254" i="16"/>
  <c r="AX254" i="16"/>
  <c r="AQ254" i="16"/>
  <c r="AM254" i="16"/>
  <c r="AF254" i="16"/>
  <c r="AC254" i="16"/>
  <c r="W254" i="16"/>
  <c r="R254" i="16"/>
  <c r="O254" i="16"/>
  <c r="L254" i="16"/>
  <c r="H254" i="16"/>
  <c r="BS253" i="16"/>
  <c r="BP253" i="16"/>
  <c r="AX253" i="16"/>
  <c r="AQ253" i="16"/>
  <c r="AM253" i="16"/>
  <c r="AF253" i="16"/>
  <c r="AC253" i="16"/>
  <c r="W253" i="16"/>
  <c r="R253" i="16"/>
  <c r="O253" i="16"/>
  <c r="L253" i="16"/>
  <c r="H253" i="16"/>
  <c r="BS252" i="16"/>
  <c r="BP252" i="16"/>
  <c r="AX252" i="16"/>
  <c r="AQ252" i="16"/>
  <c r="AM252" i="16"/>
  <c r="AF252" i="16"/>
  <c r="AC252" i="16"/>
  <c r="W252" i="16"/>
  <c r="W251" i="16" s="1"/>
  <c r="R252" i="16"/>
  <c r="O252" i="16"/>
  <c r="L252" i="16"/>
  <c r="L251" i="16" s="1"/>
  <c r="H252" i="16"/>
  <c r="BU251" i="16"/>
  <c r="BT251" i="16"/>
  <c r="BR251" i="16"/>
  <c r="BQ251" i="16"/>
  <c r="BO251" i="16"/>
  <c r="BN251" i="16"/>
  <c r="BL251" i="16"/>
  <c r="BK251" i="16"/>
  <c r="BJ251" i="16"/>
  <c r="BI251" i="16"/>
  <c r="BH251" i="16"/>
  <c r="BG251" i="16"/>
  <c r="BF251" i="16"/>
  <c r="BE251" i="16"/>
  <c r="BD251" i="16"/>
  <c r="BC251" i="16"/>
  <c r="BB251" i="16"/>
  <c r="BA251" i="16"/>
  <c r="AZ251" i="16"/>
  <c r="AY251" i="16"/>
  <c r="AW251" i="16"/>
  <c r="AV251" i="16"/>
  <c r="AU251" i="16"/>
  <c r="AT251" i="16"/>
  <c r="AS251" i="16"/>
  <c r="AR251" i="16"/>
  <c r="AP251" i="16"/>
  <c r="AO251" i="16"/>
  <c r="AN251" i="16"/>
  <c r="AL251" i="16"/>
  <c r="AK251" i="16"/>
  <c r="AJ251" i="16"/>
  <c r="AI251" i="16"/>
  <c r="AH251" i="16"/>
  <c r="AG251" i="16"/>
  <c r="AE251" i="16"/>
  <c r="AD251" i="16"/>
  <c r="AB251" i="16"/>
  <c r="AA251" i="16"/>
  <c r="Z251" i="16"/>
  <c r="X251" i="16"/>
  <c r="U251" i="16"/>
  <c r="T251" i="16"/>
  <c r="S251" i="16"/>
  <c r="Q251" i="16"/>
  <c r="P251" i="16"/>
  <c r="N251" i="16"/>
  <c r="M251" i="16"/>
  <c r="K251" i="16"/>
  <c r="J251" i="16"/>
  <c r="I251" i="16"/>
  <c r="BS250" i="16"/>
  <c r="BP250" i="16"/>
  <c r="AX250" i="16"/>
  <c r="AQ250" i="16"/>
  <c r="AM250" i="16"/>
  <c r="AF250" i="16"/>
  <c r="AC250" i="16"/>
  <c r="W250" i="16"/>
  <c r="R250" i="16"/>
  <c r="O250" i="16"/>
  <c r="L250" i="16"/>
  <c r="H250" i="16"/>
  <c r="BS249" i="16"/>
  <c r="BP249" i="16"/>
  <c r="AX249" i="16"/>
  <c r="AQ249" i="16"/>
  <c r="AM249" i="16"/>
  <c r="AF249" i="16"/>
  <c r="AC249" i="16"/>
  <c r="W249" i="16"/>
  <c r="R249" i="16"/>
  <c r="O249" i="16"/>
  <c r="L249" i="16"/>
  <c r="H249" i="16"/>
  <c r="BS248" i="16"/>
  <c r="BP248" i="16"/>
  <c r="AX248" i="16"/>
  <c r="AQ248" i="16"/>
  <c r="AM248" i="16"/>
  <c r="AF248" i="16"/>
  <c r="AC248" i="16"/>
  <c r="W248" i="16"/>
  <c r="R248" i="16"/>
  <c r="O248" i="16"/>
  <c r="L248" i="16"/>
  <c r="H248" i="16"/>
  <c r="BS247" i="16"/>
  <c r="BP247" i="16"/>
  <c r="AX247" i="16"/>
  <c r="AQ247" i="16"/>
  <c r="AM247" i="16"/>
  <c r="AF247" i="16"/>
  <c r="AC247" i="16"/>
  <c r="W247" i="16"/>
  <c r="R247" i="16"/>
  <c r="O247" i="16"/>
  <c r="L247" i="16"/>
  <c r="H247" i="16"/>
  <c r="BS246" i="16"/>
  <c r="BP246" i="16"/>
  <c r="AX246" i="16"/>
  <c r="AQ246" i="16"/>
  <c r="AM246" i="16"/>
  <c r="AF246" i="16"/>
  <c r="AC246" i="16"/>
  <c r="W246" i="16"/>
  <c r="R246" i="16"/>
  <c r="O246" i="16"/>
  <c r="L246" i="16"/>
  <c r="H246" i="16"/>
  <c r="BS245" i="16"/>
  <c r="BP245" i="16"/>
  <c r="AX245" i="16"/>
  <c r="AQ245" i="16"/>
  <c r="AM245" i="16"/>
  <c r="AF245" i="16"/>
  <c r="AC245" i="16"/>
  <c r="W245" i="16"/>
  <c r="R245" i="16"/>
  <c r="O245" i="16"/>
  <c r="L245" i="16"/>
  <c r="H245" i="16"/>
  <c r="BS244" i="16"/>
  <c r="BP244" i="16"/>
  <c r="AX244" i="16"/>
  <c r="AQ244" i="16"/>
  <c r="AM244" i="16"/>
  <c r="AF244" i="16"/>
  <c r="AC244" i="16"/>
  <c r="W244" i="16"/>
  <c r="R244" i="16"/>
  <c r="O244" i="16"/>
  <c r="L244" i="16"/>
  <c r="H244" i="16"/>
  <c r="BS243" i="16"/>
  <c r="BP243" i="16"/>
  <c r="AX243" i="16"/>
  <c r="AQ243" i="16"/>
  <c r="AM243" i="16"/>
  <c r="AF243" i="16"/>
  <c r="AC243" i="16"/>
  <c r="W243" i="16"/>
  <c r="R243" i="16"/>
  <c r="O243" i="16"/>
  <c r="L243" i="16"/>
  <c r="H243" i="16"/>
  <c r="BS242" i="16"/>
  <c r="BP242" i="16"/>
  <c r="AX242" i="16"/>
  <c r="AQ242" i="16"/>
  <c r="AM242" i="16"/>
  <c r="AF242" i="16"/>
  <c r="AC242" i="16"/>
  <c r="W242" i="16"/>
  <c r="R242" i="16"/>
  <c r="O242" i="16"/>
  <c r="L242" i="16"/>
  <c r="H242" i="16"/>
  <c r="BS241" i="16"/>
  <c r="BP241" i="16"/>
  <c r="AX241" i="16"/>
  <c r="AQ241" i="16"/>
  <c r="AM241" i="16"/>
  <c r="AF241" i="16"/>
  <c r="AC241" i="16"/>
  <c r="W241" i="16"/>
  <c r="R241" i="16"/>
  <c r="O241" i="16"/>
  <c r="L241" i="16"/>
  <c r="H241" i="16"/>
  <c r="BS240" i="16"/>
  <c r="BP240" i="16"/>
  <c r="AX240" i="16"/>
  <c r="AQ240" i="16"/>
  <c r="AM240" i="16"/>
  <c r="AF240" i="16"/>
  <c r="AC240" i="16"/>
  <c r="W240" i="16"/>
  <c r="R240" i="16"/>
  <c r="O240" i="16"/>
  <c r="L240" i="16"/>
  <c r="H240" i="16"/>
  <c r="BS239" i="16"/>
  <c r="BP239" i="16"/>
  <c r="AX239" i="16"/>
  <c r="AQ239" i="16"/>
  <c r="AM239" i="16"/>
  <c r="AF239" i="16"/>
  <c r="AC239" i="16"/>
  <c r="W239" i="16"/>
  <c r="R239" i="16"/>
  <c r="O239" i="16"/>
  <c r="L239" i="16"/>
  <c r="H239" i="16"/>
  <c r="BS238" i="16"/>
  <c r="BP238" i="16"/>
  <c r="AX238" i="16"/>
  <c r="AQ238" i="16"/>
  <c r="AM238" i="16"/>
  <c r="AF238" i="16"/>
  <c r="AC238" i="16"/>
  <c r="W238" i="16"/>
  <c r="R238" i="16"/>
  <c r="O238" i="16"/>
  <c r="L238" i="16"/>
  <c r="H238" i="16"/>
  <c r="BS237" i="16"/>
  <c r="BP237" i="16"/>
  <c r="AX237" i="16"/>
  <c r="AQ237" i="16"/>
  <c r="AM237" i="16"/>
  <c r="AF237" i="16"/>
  <c r="AC237" i="16"/>
  <c r="W237" i="16"/>
  <c r="R237" i="16"/>
  <c r="O237" i="16"/>
  <c r="L237" i="16"/>
  <c r="H237" i="16"/>
  <c r="BS236" i="16"/>
  <c r="BP236" i="16"/>
  <c r="AX236" i="16"/>
  <c r="AQ236" i="16"/>
  <c r="AM236" i="16"/>
  <c r="AF236" i="16"/>
  <c r="AC236" i="16"/>
  <c r="W236" i="16"/>
  <c r="R236" i="16"/>
  <c r="O236" i="16"/>
  <c r="L236" i="16"/>
  <c r="H236" i="16"/>
  <c r="BS235" i="16"/>
  <c r="BP235" i="16"/>
  <c r="AX235" i="16"/>
  <c r="AQ235" i="16"/>
  <c r="AM235" i="16"/>
  <c r="AF235" i="16"/>
  <c r="AC235" i="16"/>
  <c r="W235" i="16"/>
  <c r="R235" i="16"/>
  <c r="O235" i="16"/>
  <c r="L235" i="16"/>
  <c r="H235" i="16"/>
  <c r="BS234" i="16"/>
  <c r="BP234" i="16"/>
  <c r="AX234" i="16"/>
  <c r="AQ234" i="16"/>
  <c r="AM234" i="16"/>
  <c r="AF234" i="16"/>
  <c r="AC234" i="16"/>
  <c r="W234" i="16"/>
  <c r="R234" i="16"/>
  <c r="O234" i="16"/>
  <c r="L234" i="16"/>
  <c r="H234" i="16"/>
  <c r="BU233" i="16"/>
  <c r="BT233" i="16"/>
  <c r="BR233" i="16"/>
  <c r="BQ233" i="16"/>
  <c r="BO233" i="16"/>
  <c r="BN233" i="16"/>
  <c r="BL233" i="16"/>
  <c r="BK233" i="16"/>
  <c r="BJ233" i="16"/>
  <c r="BI233" i="16"/>
  <c r="BH233" i="16"/>
  <c r="BG233" i="16"/>
  <c r="BF233" i="16"/>
  <c r="BE233" i="16"/>
  <c r="BD233" i="16"/>
  <c r="BC233" i="16"/>
  <c r="BB233" i="16"/>
  <c r="BA233" i="16"/>
  <c r="AZ233" i="16"/>
  <c r="AY233" i="16"/>
  <c r="AW233" i="16"/>
  <c r="AV233" i="16"/>
  <c r="AU233" i="16"/>
  <c r="AT233" i="16"/>
  <c r="AS233" i="16"/>
  <c r="AR233" i="16"/>
  <c r="AP233" i="16"/>
  <c r="AO233" i="16"/>
  <c r="AN233" i="16"/>
  <c r="AL233" i="16"/>
  <c r="AK233" i="16"/>
  <c r="AJ233" i="16"/>
  <c r="AI233" i="16"/>
  <c r="AH233" i="16"/>
  <c r="AG233" i="16"/>
  <c r="AE233" i="16"/>
  <c r="AD233" i="16"/>
  <c r="AB233" i="16"/>
  <c r="AA233" i="16"/>
  <c r="Z233" i="16"/>
  <c r="X233" i="16"/>
  <c r="U233" i="16"/>
  <c r="T233" i="16"/>
  <c r="S233" i="16"/>
  <c r="Q233" i="16"/>
  <c r="P233" i="16"/>
  <c r="N233" i="16"/>
  <c r="M233" i="16"/>
  <c r="K233" i="16"/>
  <c r="J233" i="16"/>
  <c r="I233" i="16"/>
  <c r="BS232" i="16"/>
  <c r="BP232" i="16"/>
  <c r="AX232" i="16"/>
  <c r="AQ232" i="16"/>
  <c r="AM232" i="16"/>
  <c r="AF232" i="16"/>
  <c r="AC232" i="16"/>
  <c r="W232" i="16"/>
  <c r="R232" i="16"/>
  <c r="O232" i="16"/>
  <c r="L232" i="16"/>
  <c r="H232" i="16"/>
  <c r="BS231" i="16"/>
  <c r="BP231" i="16"/>
  <c r="AX231" i="16"/>
  <c r="AQ231" i="16"/>
  <c r="AM231" i="16"/>
  <c r="AF231" i="16"/>
  <c r="AC231" i="16"/>
  <c r="W231" i="16"/>
  <c r="R231" i="16"/>
  <c r="O231" i="16"/>
  <c r="L231" i="16"/>
  <c r="H231" i="16"/>
  <c r="BS230" i="16"/>
  <c r="BP230" i="16"/>
  <c r="AX230" i="16"/>
  <c r="AQ230" i="16"/>
  <c r="AM230" i="16"/>
  <c r="AF230" i="16"/>
  <c r="AC230" i="16"/>
  <c r="W230" i="16"/>
  <c r="R230" i="16"/>
  <c r="O230" i="16"/>
  <c r="L230" i="16"/>
  <c r="H230" i="16"/>
  <c r="BS229" i="16"/>
  <c r="BP229" i="16"/>
  <c r="AX229" i="16"/>
  <c r="AQ229" i="16"/>
  <c r="AM229" i="16"/>
  <c r="AF229" i="16"/>
  <c r="AC229" i="16"/>
  <c r="W229" i="16"/>
  <c r="R229" i="16"/>
  <c r="O229" i="16"/>
  <c r="L229" i="16"/>
  <c r="H229" i="16"/>
  <c r="BS228" i="16"/>
  <c r="BP228" i="16"/>
  <c r="AX228" i="16"/>
  <c r="AQ228" i="16"/>
  <c r="AM228" i="16"/>
  <c r="AF228" i="16"/>
  <c r="AC228" i="16"/>
  <c r="W228" i="16"/>
  <c r="R228" i="16"/>
  <c r="O228" i="16"/>
  <c r="L228" i="16"/>
  <c r="H228" i="16"/>
  <c r="BS227" i="16"/>
  <c r="BP227" i="16"/>
  <c r="AX227" i="16"/>
  <c r="AQ227" i="16"/>
  <c r="AM227" i="16"/>
  <c r="AF227" i="16"/>
  <c r="AC227" i="16"/>
  <c r="W227" i="16"/>
  <c r="R227" i="16"/>
  <c r="O227" i="16"/>
  <c r="L227" i="16"/>
  <c r="H227" i="16"/>
  <c r="BS226" i="16"/>
  <c r="BP226" i="16"/>
  <c r="AX226" i="16"/>
  <c r="AQ226" i="16"/>
  <c r="AM226" i="16"/>
  <c r="AF226" i="16"/>
  <c r="AC226" i="16"/>
  <c r="W226" i="16"/>
  <c r="R226" i="16"/>
  <c r="O226" i="16"/>
  <c r="L226" i="16"/>
  <c r="H226" i="16"/>
  <c r="BS225" i="16"/>
  <c r="BP225" i="16"/>
  <c r="AX225" i="16"/>
  <c r="AQ225" i="16"/>
  <c r="AM225" i="16"/>
  <c r="AF225" i="16"/>
  <c r="AC225" i="16"/>
  <c r="W225" i="16"/>
  <c r="R225" i="16"/>
  <c r="O225" i="16"/>
  <c r="L225" i="16"/>
  <c r="H225" i="16"/>
  <c r="BS224" i="16"/>
  <c r="BP224" i="16"/>
  <c r="AX224" i="16"/>
  <c r="AQ224" i="16"/>
  <c r="AM224" i="16"/>
  <c r="AF224" i="16"/>
  <c r="AC224" i="16"/>
  <c r="W224" i="16"/>
  <c r="R224" i="16"/>
  <c r="O224" i="16"/>
  <c r="L224" i="16"/>
  <c r="H224" i="16"/>
  <c r="BS223" i="16"/>
  <c r="BP223" i="16"/>
  <c r="AX223" i="16"/>
  <c r="AQ223" i="16"/>
  <c r="AM223" i="16"/>
  <c r="AF223" i="16"/>
  <c r="AC223" i="16"/>
  <c r="W223" i="16"/>
  <c r="R223" i="16"/>
  <c r="O223" i="16"/>
  <c r="L223" i="16"/>
  <c r="H223" i="16"/>
  <c r="BS222" i="16"/>
  <c r="BP222" i="16"/>
  <c r="AX222" i="16"/>
  <c r="AQ222" i="16"/>
  <c r="AM222" i="16"/>
  <c r="AF222" i="16"/>
  <c r="AC222" i="16"/>
  <c r="W222" i="16"/>
  <c r="R222" i="16"/>
  <c r="O222" i="16"/>
  <c r="L222" i="16"/>
  <c r="H222" i="16"/>
  <c r="BS221" i="16"/>
  <c r="BP221" i="16"/>
  <c r="AX221" i="16"/>
  <c r="AQ221" i="16"/>
  <c r="AM221" i="16"/>
  <c r="AF221" i="16"/>
  <c r="AC221" i="16"/>
  <c r="W221" i="16"/>
  <c r="R221" i="16"/>
  <c r="O221" i="16"/>
  <c r="L221" i="16"/>
  <c r="H221" i="16"/>
  <c r="BS220" i="16"/>
  <c r="BP220" i="16"/>
  <c r="AX220" i="16"/>
  <c r="AQ220" i="16"/>
  <c r="AM220" i="16"/>
  <c r="AF220" i="16"/>
  <c r="AC220" i="16"/>
  <c r="W220" i="16"/>
  <c r="R220" i="16"/>
  <c r="O220" i="16"/>
  <c r="L220" i="16"/>
  <c r="H220" i="16"/>
  <c r="BS219" i="16"/>
  <c r="BP219" i="16"/>
  <c r="AX219" i="16"/>
  <c r="AQ219" i="16"/>
  <c r="AM219" i="16"/>
  <c r="AF219" i="16"/>
  <c r="AC219" i="16"/>
  <c r="W219" i="16"/>
  <c r="R219" i="16"/>
  <c r="O219" i="16"/>
  <c r="L219" i="16"/>
  <c r="H219" i="16"/>
  <c r="BS218" i="16"/>
  <c r="BP218" i="16"/>
  <c r="AX218" i="16"/>
  <c r="AQ218" i="16"/>
  <c r="AM218" i="16"/>
  <c r="AF218" i="16"/>
  <c r="AC218" i="16"/>
  <c r="W218" i="16"/>
  <c r="R218" i="16"/>
  <c r="O218" i="16"/>
  <c r="L218" i="16"/>
  <c r="H218" i="16"/>
  <c r="BS217" i="16"/>
  <c r="BP217" i="16"/>
  <c r="AX217" i="16"/>
  <c r="AQ217" i="16"/>
  <c r="AM217" i="16"/>
  <c r="AF217" i="16"/>
  <c r="AC217" i="16"/>
  <c r="W217" i="16"/>
  <c r="R217" i="16"/>
  <c r="O217" i="16"/>
  <c r="L217" i="16"/>
  <c r="H217" i="16"/>
  <c r="BS216" i="16"/>
  <c r="BP216" i="16"/>
  <c r="AX216" i="16"/>
  <c r="AQ216" i="16"/>
  <c r="AM216" i="16"/>
  <c r="AF216" i="16"/>
  <c r="AC216" i="16"/>
  <c r="W216" i="16"/>
  <c r="R216" i="16"/>
  <c r="O216" i="16"/>
  <c r="L216" i="16"/>
  <c r="H216" i="16"/>
  <c r="BU215" i="16"/>
  <c r="BT215" i="16"/>
  <c r="BR215" i="16"/>
  <c r="BQ215" i="16"/>
  <c r="BO215" i="16"/>
  <c r="BN215" i="16"/>
  <c r="BL215" i="16"/>
  <c r="BK215" i="16"/>
  <c r="BJ215" i="16"/>
  <c r="BI215" i="16"/>
  <c r="BH215" i="16"/>
  <c r="BG215" i="16"/>
  <c r="BF215" i="16"/>
  <c r="BE215" i="16"/>
  <c r="BD215" i="16"/>
  <c r="BC215" i="16"/>
  <c r="BB215" i="16"/>
  <c r="BA215" i="16"/>
  <c r="AZ215" i="16"/>
  <c r="AY215" i="16"/>
  <c r="AW215" i="16"/>
  <c r="AV215" i="16"/>
  <c r="AU215" i="16"/>
  <c r="AT215" i="16"/>
  <c r="AS215" i="16"/>
  <c r="AR215" i="16"/>
  <c r="AP215" i="16"/>
  <c r="AO215" i="16"/>
  <c r="AN215" i="16"/>
  <c r="AL215" i="16"/>
  <c r="AK215" i="16"/>
  <c r="AJ215" i="16"/>
  <c r="AI215" i="16"/>
  <c r="AH215" i="16"/>
  <c r="AG215" i="16"/>
  <c r="AE215" i="16"/>
  <c r="AD215" i="16"/>
  <c r="AB215" i="16"/>
  <c r="AA215" i="16"/>
  <c r="Z215" i="16"/>
  <c r="X215" i="16"/>
  <c r="U215" i="16"/>
  <c r="T215" i="16"/>
  <c r="S215" i="16"/>
  <c r="Q215" i="16"/>
  <c r="P215" i="16"/>
  <c r="N215" i="16"/>
  <c r="M215" i="16"/>
  <c r="K215" i="16"/>
  <c r="J215" i="16"/>
  <c r="I215" i="16"/>
  <c r="BS214" i="16"/>
  <c r="BP214" i="16"/>
  <c r="AX214" i="16"/>
  <c r="AQ214" i="16"/>
  <c r="AM214" i="16"/>
  <c r="AF214" i="16"/>
  <c r="AC214" i="16"/>
  <c r="W214" i="16"/>
  <c r="R214" i="16"/>
  <c r="O214" i="16"/>
  <c r="L214" i="16"/>
  <c r="H214" i="16"/>
  <c r="BS213" i="16"/>
  <c r="BP213" i="16"/>
  <c r="AX213" i="16"/>
  <c r="AQ213" i="16"/>
  <c r="AM213" i="16"/>
  <c r="AF213" i="16"/>
  <c r="AC213" i="16"/>
  <c r="W213" i="16"/>
  <c r="R213" i="16"/>
  <c r="O213" i="16"/>
  <c r="L213" i="16"/>
  <c r="H213" i="16"/>
  <c r="BS212" i="16"/>
  <c r="BP212" i="16"/>
  <c r="AX212" i="16"/>
  <c r="AQ212" i="16"/>
  <c r="AM212" i="16"/>
  <c r="AF212" i="16"/>
  <c r="AC212" i="16"/>
  <c r="W212" i="16"/>
  <c r="R212" i="16"/>
  <c r="O212" i="16"/>
  <c r="L212" i="16"/>
  <c r="H212" i="16"/>
  <c r="BS211" i="16"/>
  <c r="BP211" i="16"/>
  <c r="AX211" i="16"/>
  <c r="AQ211" i="16"/>
  <c r="AM211" i="16"/>
  <c r="AF211" i="16"/>
  <c r="AC211" i="16"/>
  <c r="W211" i="16"/>
  <c r="R211" i="16"/>
  <c r="O211" i="16"/>
  <c r="L211" i="16"/>
  <c r="H211" i="16"/>
  <c r="BS210" i="16"/>
  <c r="BP210" i="16"/>
  <c r="AX210" i="16"/>
  <c r="AQ210" i="16"/>
  <c r="AM210" i="16"/>
  <c r="AF210" i="16"/>
  <c r="AC210" i="16"/>
  <c r="W210" i="16"/>
  <c r="R210" i="16"/>
  <c r="O210" i="16"/>
  <c r="L210" i="16"/>
  <c r="H210" i="16"/>
  <c r="BS209" i="16"/>
  <c r="BP209" i="16"/>
  <c r="AX209" i="16"/>
  <c r="AQ209" i="16"/>
  <c r="AM209" i="16"/>
  <c r="AF209" i="16"/>
  <c r="AC209" i="16"/>
  <c r="W209" i="16"/>
  <c r="R209" i="16"/>
  <c r="O209" i="16"/>
  <c r="L209" i="16"/>
  <c r="H209" i="16"/>
  <c r="BU208" i="16"/>
  <c r="BT208" i="16"/>
  <c r="BR208" i="16"/>
  <c r="BQ208" i="16"/>
  <c r="BO208" i="16"/>
  <c r="BN208" i="16"/>
  <c r="BL208" i="16"/>
  <c r="BK208" i="16"/>
  <c r="BJ208" i="16"/>
  <c r="BI208" i="16"/>
  <c r="BH208" i="16"/>
  <c r="BG208" i="16"/>
  <c r="BF208" i="16"/>
  <c r="BE208" i="16"/>
  <c r="BD208" i="16"/>
  <c r="BC208" i="16"/>
  <c r="BB208" i="16"/>
  <c r="BA208" i="16"/>
  <c r="AZ208" i="16"/>
  <c r="AY208" i="16"/>
  <c r="AW208" i="16"/>
  <c r="AV208" i="16"/>
  <c r="AU208" i="16"/>
  <c r="AT208" i="16"/>
  <c r="AS208" i="16"/>
  <c r="AR208" i="16"/>
  <c r="AP208" i="16"/>
  <c r="AO208" i="16"/>
  <c r="AN208" i="16"/>
  <c r="AL208" i="16"/>
  <c r="AK208" i="16"/>
  <c r="AJ208" i="16"/>
  <c r="AI208" i="16"/>
  <c r="AH208" i="16"/>
  <c r="AG208" i="16"/>
  <c r="AE208" i="16"/>
  <c r="AD208" i="16"/>
  <c r="AB208" i="16"/>
  <c r="AA208" i="16"/>
  <c r="Z208" i="16"/>
  <c r="X208" i="16"/>
  <c r="U208" i="16"/>
  <c r="T208" i="16"/>
  <c r="S208" i="16"/>
  <c r="Q208" i="16"/>
  <c r="P208" i="16"/>
  <c r="N208" i="16"/>
  <c r="M208" i="16"/>
  <c r="K208" i="16"/>
  <c r="J208" i="16"/>
  <c r="I208" i="16"/>
  <c r="BS207" i="16"/>
  <c r="BP207" i="16"/>
  <c r="AX207" i="16"/>
  <c r="AQ207" i="16"/>
  <c r="AM207" i="16"/>
  <c r="AF207" i="16"/>
  <c r="AC207" i="16"/>
  <c r="W207" i="16"/>
  <c r="R207" i="16"/>
  <c r="O207" i="16"/>
  <c r="L207" i="16"/>
  <c r="H207" i="16"/>
  <c r="BS206" i="16"/>
  <c r="BP206" i="16"/>
  <c r="AX206" i="16"/>
  <c r="AQ206" i="16"/>
  <c r="AM206" i="16"/>
  <c r="AF206" i="16"/>
  <c r="AC206" i="16"/>
  <c r="W206" i="16"/>
  <c r="R206" i="16"/>
  <c r="O206" i="16"/>
  <c r="L206" i="16"/>
  <c r="H206" i="16"/>
  <c r="BS205" i="16"/>
  <c r="BP205" i="16"/>
  <c r="AX205" i="16"/>
  <c r="AQ205" i="16"/>
  <c r="AM205" i="16"/>
  <c r="AF205" i="16"/>
  <c r="AC205" i="16"/>
  <c r="W205" i="16"/>
  <c r="R205" i="16"/>
  <c r="O205" i="16"/>
  <c r="L205" i="16"/>
  <c r="H205" i="16"/>
  <c r="BS204" i="16"/>
  <c r="BP204" i="16"/>
  <c r="AX204" i="16"/>
  <c r="AQ204" i="16"/>
  <c r="AM204" i="16"/>
  <c r="AF204" i="16"/>
  <c r="AC204" i="16"/>
  <c r="W204" i="16"/>
  <c r="R204" i="16"/>
  <c r="O204" i="16"/>
  <c r="L204" i="16"/>
  <c r="H204" i="16"/>
  <c r="BS203" i="16"/>
  <c r="BP203" i="16"/>
  <c r="AX203" i="16"/>
  <c r="AQ203" i="16"/>
  <c r="AM203" i="16"/>
  <c r="AF203" i="16"/>
  <c r="AC203" i="16"/>
  <c r="W203" i="16"/>
  <c r="R203" i="16"/>
  <c r="O203" i="16"/>
  <c r="L203" i="16"/>
  <c r="H203" i="16"/>
  <c r="BS202" i="16"/>
  <c r="BP202" i="16"/>
  <c r="AX202" i="16"/>
  <c r="AQ202" i="16"/>
  <c r="AM202" i="16"/>
  <c r="AF202" i="16"/>
  <c r="AC202" i="16"/>
  <c r="W202" i="16"/>
  <c r="R202" i="16"/>
  <c r="O202" i="16"/>
  <c r="L202" i="16"/>
  <c r="H202" i="16"/>
  <c r="BS201" i="16"/>
  <c r="BP201" i="16"/>
  <c r="AX201" i="16"/>
  <c r="AQ201" i="16"/>
  <c r="AM201" i="16"/>
  <c r="AF201" i="16"/>
  <c r="AC201" i="16"/>
  <c r="W201" i="16"/>
  <c r="R201" i="16"/>
  <c r="R200" i="16" s="1"/>
  <c r="O201" i="16"/>
  <c r="O200" i="16" s="1"/>
  <c r="L201" i="16"/>
  <c r="H201" i="16"/>
  <c r="BU200" i="16"/>
  <c r="BT200" i="16"/>
  <c r="BR200" i="16"/>
  <c r="BQ200" i="16"/>
  <c r="BO200" i="16"/>
  <c r="BN200" i="16"/>
  <c r="BL200" i="16"/>
  <c r="BK200" i="16"/>
  <c r="BJ200" i="16"/>
  <c r="BI200" i="16"/>
  <c r="BH200" i="16"/>
  <c r="BG200" i="16"/>
  <c r="BF200" i="16"/>
  <c r="BE200" i="16"/>
  <c r="BD200" i="16"/>
  <c r="BC200" i="16"/>
  <c r="BB200" i="16"/>
  <c r="BA200" i="16"/>
  <c r="AZ200" i="16"/>
  <c r="AY200" i="16"/>
  <c r="AW200" i="16"/>
  <c r="AV200" i="16"/>
  <c r="AU200" i="16"/>
  <c r="AT200" i="16"/>
  <c r="AS200" i="16"/>
  <c r="AR200" i="16"/>
  <c r="AP200" i="16"/>
  <c r="AO200" i="16"/>
  <c r="AN200" i="16"/>
  <c r="AL200" i="16"/>
  <c r="AK200" i="16"/>
  <c r="AJ200" i="16"/>
  <c r="AI200" i="16"/>
  <c r="AH200" i="16"/>
  <c r="AG200" i="16"/>
  <c r="AE200" i="16"/>
  <c r="AD200" i="16"/>
  <c r="AB200" i="16"/>
  <c r="AA200" i="16"/>
  <c r="Z200" i="16"/>
  <c r="X200" i="16"/>
  <c r="U200" i="16"/>
  <c r="T200" i="16"/>
  <c r="S200" i="16"/>
  <c r="Q200" i="16"/>
  <c r="P200" i="16"/>
  <c r="N200" i="16"/>
  <c r="M200" i="16"/>
  <c r="K200" i="16"/>
  <c r="J200" i="16"/>
  <c r="I200" i="16"/>
  <c r="BS199" i="16"/>
  <c r="BP199" i="16"/>
  <c r="AX199" i="16"/>
  <c r="AQ199" i="16"/>
  <c r="AM199" i="16"/>
  <c r="AF199" i="16"/>
  <c r="AC199" i="16"/>
  <c r="W199" i="16"/>
  <c r="R199" i="16"/>
  <c r="O199" i="16"/>
  <c r="L199" i="16"/>
  <c r="H199" i="16"/>
  <c r="BS198" i="16"/>
  <c r="BP198" i="16"/>
  <c r="AX198" i="16"/>
  <c r="AQ198" i="16"/>
  <c r="AM198" i="16"/>
  <c r="AF198" i="16"/>
  <c r="AC198" i="16"/>
  <c r="W198" i="16"/>
  <c r="R198" i="16"/>
  <c r="O198" i="16"/>
  <c r="L198" i="16"/>
  <c r="H198" i="16"/>
  <c r="BS197" i="16"/>
  <c r="BP197" i="16"/>
  <c r="AX197" i="16"/>
  <c r="AQ197" i="16"/>
  <c r="AM197" i="16"/>
  <c r="AF197" i="16"/>
  <c r="AC197" i="16"/>
  <c r="W197" i="16"/>
  <c r="R197" i="16"/>
  <c r="O197" i="16"/>
  <c r="L197" i="16"/>
  <c r="H197" i="16"/>
  <c r="BS196" i="16"/>
  <c r="BP196" i="16"/>
  <c r="AX196" i="16"/>
  <c r="AQ196" i="16"/>
  <c r="AM196" i="16"/>
  <c r="AF196" i="16"/>
  <c r="AC196" i="16"/>
  <c r="W196" i="16"/>
  <c r="R196" i="16"/>
  <c r="O196" i="16"/>
  <c r="L196" i="16"/>
  <c r="H196" i="16"/>
  <c r="BS195" i="16"/>
  <c r="BP195" i="16"/>
  <c r="AX195" i="16"/>
  <c r="AQ195" i="16"/>
  <c r="AM195" i="16"/>
  <c r="AF195" i="16"/>
  <c r="AC195" i="16"/>
  <c r="W195" i="16"/>
  <c r="R195" i="16"/>
  <c r="O195" i="16"/>
  <c r="L195" i="16"/>
  <c r="H195" i="16"/>
  <c r="BS194" i="16"/>
  <c r="BP194" i="16"/>
  <c r="AX194" i="16"/>
  <c r="AQ194" i="16"/>
  <c r="AM194" i="16"/>
  <c r="AF194" i="16"/>
  <c r="AC194" i="16"/>
  <c r="W194" i="16"/>
  <c r="R194" i="16"/>
  <c r="O194" i="16"/>
  <c r="L194" i="16"/>
  <c r="H194" i="16"/>
  <c r="BS193" i="16"/>
  <c r="BP193" i="16"/>
  <c r="AX193" i="16"/>
  <c r="AQ193" i="16"/>
  <c r="AM193" i="16"/>
  <c r="AF193" i="16"/>
  <c r="AC193" i="16"/>
  <c r="W193" i="16"/>
  <c r="R193" i="16"/>
  <c r="O193" i="16"/>
  <c r="L193" i="16"/>
  <c r="H193" i="16"/>
  <c r="BU192" i="16"/>
  <c r="BT192" i="16"/>
  <c r="BR192" i="16"/>
  <c r="BQ192" i="16"/>
  <c r="BO192" i="16"/>
  <c r="BN192" i="16"/>
  <c r="BL192" i="16"/>
  <c r="BK192" i="16"/>
  <c r="BJ192" i="16"/>
  <c r="BI192" i="16"/>
  <c r="BH192" i="16"/>
  <c r="BG192" i="16"/>
  <c r="BF192" i="16"/>
  <c r="BE192" i="16"/>
  <c r="BD192" i="16"/>
  <c r="BC192" i="16"/>
  <c r="BB192" i="16"/>
  <c r="BA192" i="16"/>
  <c r="AZ192" i="16"/>
  <c r="AY192" i="16"/>
  <c r="AW192" i="16"/>
  <c r="AV192" i="16"/>
  <c r="AU192" i="16"/>
  <c r="AT192" i="16"/>
  <c r="AS192" i="16"/>
  <c r="AR192" i="16"/>
  <c r="AP192" i="16"/>
  <c r="AO192" i="16"/>
  <c r="AN192" i="16"/>
  <c r="AL192" i="16"/>
  <c r="AK192" i="16"/>
  <c r="AJ192" i="16"/>
  <c r="AI192" i="16"/>
  <c r="AH192" i="16"/>
  <c r="AG192" i="16"/>
  <c r="AE192" i="16"/>
  <c r="AD192" i="16"/>
  <c r="AB192" i="16"/>
  <c r="AA192" i="16"/>
  <c r="Z192" i="16"/>
  <c r="X192" i="16"/>
  <c r="U192" i="16"/>
  <c r="T192" i="16"/>
  <c r="S192" i="16"/>
  <c r="Q192" i="16"/>
  <c r="P192" i="16"/>
  <c r="N192" i="16"/>
  <c r="M192" i="16"/>
  <c r="K192" i="16"/>
  <c r="J192" i="16"/>
  <c r="I192" i="16"/>
  <c r="BS191" i="16"/>
  <c r="BP191" i="16"/>
  <c r="AX191" i="16"/>
  <c r="AQ191" i="16"/>
  <c r="AM191" i="16"/>
  <c r="AF191" i="16"/>
  <c r="AC191" i="16"/>
  <c r="W191" i="16"/>
  <c r="R191" i="16"/>
  <c r="O191" i="16"/>
  <c r="L191" i="16"/>
  <c r="H191" i="16"/>
  <c r="BS190" i="16"/>
  <c r="BP190" i="16"/>
  <c r="AX190" i="16"/>
  <c r="AQ190" i="16"/>
  <c r="AM190" i="16"/>
  <c r="AF190" i="16"/>
  <c r="AC190" i="16"/>
  <c r="W190" i="16"/>
  <c r="R190" i="16"/>
  <c r="O190" i="16"/>
  <c r="L190" i="16"/>
  <c r="H190" i="16"/>
  <c r="BS189" i="16"/>
  <c r="BP189" i="16"/>
  <c r="AX189" i="16"/>
  <c r="AQ189" i="16"/>
  <c r="AM189" i="16"/>
  <c r="AF189" i="16"/>
  <c r="AC189" i="16"/>
  <c r="W189" i="16"/>
  <c r="R189" i="16"/>
  <c r="O189" i="16"/>
  <c r="L189" i="16"/>
  <c r="H189" i="16"/>
  <c r="BS188" i="16"/>
  <c r="BP188" i="16"/>
  <c r="AX188" i="16"/>
  <c r="AQ188" i="16"/>
  <c r="AM188" i="16"/>
  <c r="AF188" i="16"/>
  <c r="AC188" i="16"/>
  <c r="W188" i="16"/>
  <c r="R188" i="16"/>
  <c r="O188" i="16"/>
  <c r="L188" i="16"/>
  <c r="H188" i="16"/>
  <c r="BS187" i="16"/>
  <c r="BP187" i="16"/>
  <c r="AX187" i="16"/>
  <c r="AQ187" i="16"/>
  <c r="AM187" i="16"/>
  <c r="AF187" i="16"/>
  <c r="AC187" i="16"/>
  <c r="W187" i="16"/>
  <c r="R187" i="16"/>
  <c r="O187" i="16"/>
  <c r="L187" i="16"/>
  <c r="H187" i="16"/>
  <c r="BS186" i="16"/>
  <c r="BP186" i="16"/>
  <c r="AX186" i="16"/>
  <c r="AQ186" i="16"/>
  <c r="AM186" i="16"/>
  <c r="AF186" i="16"/>
  <c r="AC186" i="16"/>
  <c r="W186" i="16"/>
  <c r="R186" i="16"/>
  <c r="O186" i="16"/>
  <c r="L186" i="16"/>
  <c r="H186" i="16"/>
  <c r="BS185" i="16"/>
  <c r="BP185" i="16"/>
  <c r="AX185" i="16"/>
  <c r="AQ185" i="16"/>
  <c r="AM185" i="16"/>
  <c r="AF185" i="16"/>
  <c r="AC185" i="16"/>
  <c r="W185" i="16"/>
  <c r="R185" i="16"/>
  <c r="O185" i="16"/>
  <c r="L185" i="16"/>
  <c r="H185" i="16"/>
  <c r="BS184" i="16"/>
  <c r="BP184" i="16"/>
  <c r="AX184" i="16"/>
  <c r="AQ184" i="16"/>
  <c r="AM184" i="16"/>
  <c r="AF184" i="16"/>
  <c r="AC184" i="16"/>
  <c r="W184" i="16"/>
  <c r="R184" i="16"/>
  <c r="O184" i="16"/>
  <c r="L184" i="16"/>
  <c r="H184" i="16"/>
  <c r="BS183" i="16"/>
  <c r="BP183" i="16"/>
  <c r="AX183" i="16"/>
  <c r="AQ183" i="16"/>
  <c r="AM183" i="16"/>
  <c r="AF183" i="16"/>
  <c r="AC183" i="16"/>
  <c r="W183" i="16"/>
  <c r="R183" i="16"/>
  <c r="O183" i="16"/>
  <c r="L183" i="16"/>
  <c r="H183" i="16"/>
  <c r="BS182" i="16"/>
  <c r="BP182" i="16"/>
  <c r="AX182" i="16"/>
  <c r="AQ182" i="16"/>
  <c r="AM182" i="16"/>
  <c r="AF182" i="16"/>
  <c r="AC182" i="16"/>
  <c r="W182" i="16"/>
  <c r="R182" i="16"/>
  <c r="O182" i="16"/>
  <c r="L182" i="16"/>
  <c r="H182" i="16"/>
  <c r="BS181" i="16"/>
  <c r="BP181" i="16"/>
  <c r="AX181" i="16"/>
  <c r="AQ181" i="16"/>
  <c r="AM181" i="16"/>
  <c r="AF181" i="16"/>
  <c r="AC181" i="16"/>
  <c r="W181" i="16"/>
  <c r="R181" i="16"/>
  <c r="O181" i="16"/>
  <c r="L181" i="16"/>
  <c r="H181" i="16"/>
  <c r="BS180" i="16"/>
  <c r="BP180" i="16"/>
  <c r="AX180" i="16"/>
  <c r="AQ180" i="16"/>
  <c r="AM180" i="16"/>
  <c r="AF180" i="16"/>
  <c r="AC180" i="16"/>
  <c r="W180" i="16"/>
  <c r="R180" i="16"/>
  <c r="O180" i="16"/>
  <c r="L180" i="16"/>
  <c r="H180" i="16"/>
  <c r="BS179" i="16"/>
  <c r="BP179" i="16"/>
  <c r="AX179" i="16"/>
  <c r="AQ179" i="16"/>
  <c r="AM179" i="16"/>
  <c r="AF179" i="16"/>
  <c r="AC179" i="16"/>
  <c r="W179" i="16"/>
  <c r="R179" i="16"/>
  <c r="O179" i="16"/>
  <c r="L179" i="16"/>
  <c r="H179" i="16"/>
  <c r="BU178" i="16"/>
  <c r="BT178" i="16"/>
  <c r="BR178" i="16"/>
  <c r="BQ178" i="16"/>
  <c r="BO178" i="16"/>
  <c r="BN178" i="16"/>
  <c r="BL178" i="16"/>
  <c r="BK178" i="16"/>
  <c r="BJ178" i="16"/>
  <c r="BI178" i="16"/>
  <c r="BH178" i="16"/>
  <c r="BG178" i="16"/>
  <c r="BF178" i="16"/>
  <c r="BE178" i="16"/>
  <c r="BD178" i="16"/>
  <c r="BC178" i="16"/>
  <c r="BB178" i="16"/>
  <c r="BA178" i="16"/>
  <c r="AZ178" i="16"/>
  <c r="AY178" i="16"/>
  <c r="AW178" i="16"/>
  <c r="AV178" i="16"/>
  <c r="AU178" i="16"/>
  <c r="AT178" i="16"/>
  <c r="AS178" i="16"/>
  <c r="AR178" i="16"/>
  <c r="AP178" i="16"/>
  <c r="AO178" i="16"/>
  <c r="AN178" i="16"/>
  <c r="AL178" i="16"/>
  <c r="AK178" i="16"/>
  <c r="AJ178" i="16"/>
  <c r="AI178" i="16"/>
  <c r="AH178" i="16"/>
  <c r="AG178" i="16"/>
  <c r="AE178" i="16"/>
  <c r="AD178" i="16"/>
  <c r="AB178" i="16"/>
  <c r="AA178" i="16"/>
  <c r="Z178" i="16"/>
  <c r="X178" i="16"/>
  <c r="U178" i="16"/>
  <c r="T178" i="16"/>
  <c r="S178" i="16"/>
  <c r="Q178" i="16"/>
  <c r="P178" i="16"/>
  <c r="N178" i="16"/>
  <c r="M178" i="16"/>
  <c r="K178" i="16"/>
  <c r="J178" i="16"/>
  <c r="I178" i="16"/>
  <c r="BS177" i="16"/>
  <c r="BP177" i="16"/>
  <c r="AX177" i="16"/>
  <c r="AQ177" i="16"/>
  <c r="AM177" i="16"/>
  <c r="AF177" i="16"/>
  <c r="AC177" i="16"/>
  <c r="W177" i="16"/>
  <c r="R177" i="16"/>
  <c r="O177" i="16"/>
  <c r="L177" i="16"/>
  <c r="H177" i="16"/>
  <c r="BS176" i="16"/>
  <c r="BP176" i="16"/>
  <c r="AX176" i="16"/>
  <c r="AQ176" i="16"/>
  <c r="AM176" i="16"/>
  <c r="AF176" i="16"/>
  <c r="AC176" i="16"/>
  <c r="W176" i="16"/>
  <c r="R176" i="16"/>
  <c r="O176" i="16"/>
  <c r="L176" i="16"/>
  <c r="H176" i="16"/>
  <c r="BS175" i="16"/>
  <c r="BP175" i="16"/>
  <c r="AX175" i="16"/>
  <c r="AQ175" i="16"/>
  <c r="AM175" i="16"/>
  <c r="AF175" i="16"/>
  <c r="AC175" i="16"/>
  <c r="W175" i="16"/>
  <c r="R175" i="16"/>
  <c r="O175" i="16"/>
  <c r="L175" i="16"/>
  <c r="H175" i="16"/>
  <c r="BS174" i="16"/>
  <c r="BP174" i="16"/>
  <c r="AX174" i="16"/>
  <c r="AQ174" i="16"/>
  <c r="AM174" i="16"/>
  <c r="AF174" i="16"/>
  <c r="AC174" i="16"/>
  <c r="W174" i="16"/>
  <c r="R174" i="16"/>
  <c r="O174" i="16"/>
  <c r="L174" i="16"/>
  <c r="H174" i="16"/>
  <c r="BS173" i="16"/>
  <c r="BP173" i="16"/>
  <c r="AX173" i="16"/>
  <c r="AQ173" i="16"/>
  <c r="AM173" i="16"/>
  <c r="AF173" i="16"/>
  <c r="AC173" i="16"/>
  <c r="W173" i="16"/>
  <c r="R173" i="16"/>
  <c r="O173" i="16"/>
  <c r="L173" i="16"/>
  <c r="H173" i="16"/>
  <c r="BS172" i="16"/>
  <c r="BP172" i="16"/>
  <c r="AX172" i="16"/>
  <c r="AQ172" i="16"/>
  <c r="AM172" i="16"/>
  <c r="AF172" i="16"/>
  <c r="AC172" i="16"/>
  <c r="W172" i="16"/>
  <c r="R172" i="16"/>
  <c r="O172" i="16"/>
  <c r="L172" i="16"/>
  <c r="H172" i="16"/>
  <c r="BS171" i="16"/>
  <c r="BP171" i="16"/>
  <c r="AX171" i="16"/>
  <c r="AQ171" i="16"/>
  <c r="AM171" i="16"/>
  <c r="AF171" i="16"/>
  <c r="AC171" i="16"/>
  <c r="W171" i="16"/>
  <c r="R171" i="16"/>
  <c r="O171" i="16"/>
  <c r="L171" i="16"/>
  <c r="H171" i="16"/>
  <c r="BU170" i="16"/>
  <c r="BT170" i="16"/>
  <c r="BS170" i="16" s="1"/>
  <c r="BR170" i="16"/>
  <c r="BQ170" i="16"/>
  <c r="BO170" i="16"/>
  <c r="BN170" i="16"/>
  <c r="BL170" i="16"/>
  <c r="BK170" i="16"/>
  <c r="BJ170" i="16"/>
  <c r="BI170" i="16"/>
  <c r="BH170" i="16"/>
  <c r="BG170" i="16"/>
  <c r="BF170" i="16"/>
  <c r="BE170" i="16"/>
  <c r="BD170" i="16"/>
  <c r="BC170" i="16"/>
  <c r="BB170" i="16"/>
  <c r="BA170" i="16"/>
  <c r="AZ170" i="16"/>
  <c r="AY170" i="16"/>
  <c r="AW170" i="16"/>
  <c r="AV170" i="16"/>
  <c r="AU170" i="16"/>
  <c r="AT170" i="16"/>
  <c r="AS170" i="16"/>
  <c r="AR170" i="16"/>
  <c r="AP170" i="16"/>
  <c r="AO170" i="16"/>
  <c r="AN170" i="16"/>
  <c r="AL170" i="16"/>
  <c r="AK170" i="16"/>
  <c r="AJ170" i="16"/>
  <c r="AI170" i="16"/>
  <c r="AH170" i="16"/>
  <c r="AG170" i="16"/>
  <c r="AE170" i="16"/>
  <c r="AD170" i="16"/>
  <c r="AB170" i="16"/>
  <c r="AA170" i="16"/>
  <c r="Z170" i="16"/>
  <c r="X170" i="16"/>
  <c r="U170" i="16"/>
  <c r="T170" i="16"/>
  <c r="S170" i="16"/>
  <c r="Q170" i="16"/>
  <c r="P170" i="16"/>
  <c r="N170" i="16"/>
  <c r="M170" i="16"/>
  <c r="K170" i="16"/>
  <c r="J170" i="16"/>
  <c r="I170" i="16"/>
  <c r="BS169" i="16"/>
  <c r="BP169" i="16"/>
  <c r="AX169" i="16"/>
  <c r="AQ169" i="16"/>
  <c r="AM169" i="16"/>
  <c r="AF169" i="16"/>
  <c r="AC169" i="16"/>
  <c r="W169" i="16"/>
  <c r="R169" i="16"/>
  <c r="O169" i="16"/>
  <c r="L169" i="16"/>
  <c r="H169" i="16"/>
  <c r="BS168" i="16"/>
  <c r="BP168" i="16"/>
  <c r="AX168" i="16"/>
  <c r="AQ168" i="16"/>
  <c r="AM168" i="16"/>
  <c r="AF168" i="16"/>
  <c r="AC168" i="16"/>
  <c r="W168" i="16"/>
  <c r="R168" i="16"/>
  <c r="O168" i="16"/>
  <c r="L168" i="16"/>
  <c r="H168" i="16"/>
  <c r="BS167" i="16"/>
  <c r="BP167" i="16"/>
  <c r="AX167" i="16"/>
  <c r="AQ167" i="16"/>
  <c r="AM167" i="16"/>
  <c r="AF167" i="16"/>
  <c r="AC167" i="16"/>
  <c r="W167" i="16"/>
  <c r="R167" i="16"/>
  <c r="O167" i="16"/>
  <c r="L167" i="16"/>
  <c r="H167" i="16"/>
  <c r="BS166" i="16"/>
  <c r="BP166" i="16"/>
  <c r="AX166" i="16"/>
  <c r="AQ166" i="16"/>
  <c r="AM166" i="16"/>
  <c r="AF166" i="16"/>
  <c r="AC166" i="16"/>
  <c r="W166" i="16"/>
  <c r="R166" i="16"/>
  <c r="R165" i="16" s="1"/>
  <c r="O166" i="16"/>
  <c r="L166" i="16"/>
  <c r="H166" i="16"/>
  <c r="BU165" i="16"/>
  <c r="BT165" i="16"/>
  <c r="BR165" i="16"/>
  <c r="BQ165" i="16"/>
  <c r="BO165" i="16"/>
  <c r="BN165" i="16"/>
  <c r="BL165" i="16"/>
  <c r="BK165" i="16"/>
  <c r="BJ165" i="16"/>
  <c r="BI165" i="16"/>
  <c r="BH165" i="16"/>
  <c r="BG165" i="16"/>
  <c r="BF165" i="16"/>
  <c r="BE165" i="16"/>
  <c r="BD165" i="16"/>
  <c r="BC165" i="16"/>
  <c r="BB165" i="16"/>
  <c r="BA165" i="16"/>
  <c r="AZ165" i="16"/>
  <c r="AY165" i="16"/>
  <c r="AW165" i="16"/>
  <c r="AV165" i="16"/>
  <c r="AU165" i="16"/>
  <c r="AT165" i="16"/>
  <c r="AS165" i="16"/>
  <c r="AR165" i="16"/>
  <c r="AP165" i="16"/>
  <c r="AO165" i="16"/>
  <c r="AN165" i="16"/>
  <c r="AL165" i="16"/>
  <c r="AK165" i="16"/>
  <c r="AJ165" i="16"/>
  <c r="AI165" i="16"/>
  <c r="AH165" i="16"/>
  <c r="AG165" i="16"/>
  <c r="AE165" i="16"/>
  <c r="AD165" i="16"/>
  <c r="AB165" i="16"/>
  <c r="AA165" i="16"/>
  <c r="Z165" i="16"/>
  <c r="X165" i="16"/>
  <c r="U165" i="16"/>
  <c r="T165" i="16"/>
  <c r="S165" i="16"/>
  <c r="Q165" i="16"/>
  <c r="P165" i="16"/>
  <c r="N165" i="16"/>
  <c r="M165" i="16"/>
  <c r="K165" i="16"/>
  <c r="J165" i="16"/>
  <c r="I165" i="16"/>
  <c r="BS164" i="16"/>
  <c r="BP164" i="16"/>
  <c r="AX164" i="16"/>
  <c r="AQ164" i="16"/>
  <c r="AM164" i="16"/>
  <c r="AF164" i="16"/>
  <c r="AC164" i="16"/>
  <c r="W164" i="16"/>
  <c r="R164" i="16"/>
  <c r="O164" i="16"/>
  <c r="L164" i="16"/>
  <c r="H164" i="16"/>
  <c r="BS163" i="16"/>
  <c r="BP163" i="16"/>
  <c r="AX163" i="16"/>
  <c r="AQ163" i="16"/>
  <c r="AM163" i="16"/>
  <c r="AF163" i="16"/>
  <c r="AC163" i="16"/>
  <c r="W163" i="16"/>
  <c r="R163" i="16"/>
  <c r="O163" i="16"/>
  <c r="L163" i="16"/>
  <c r="H163" i="16"/>
  <c r="BS162" i="16"/>
  <c r="BP162" i="16"/>
  <c r="AX162" i="16"/>
  <c r="AQ162" i="16"/>
  <c r="AM162" i="16"/>
  <c r="AF162" i="16"/>
  <c r="AC162" i="16"/>
  <c r="W162" i="16"/>
  <c r="R162" i="16"/>
  <c r="O162" i="16"/>
  <c r="L162" i="16"/>
  <c r="H162" i="16"/>
  <c r="BS161" i="16"/>
  <c r="BP161" i="16"/>
  <c r="AX161" i="16"/>
  <c r="AQ161" i="16"/>
  <c r="AM161" i="16"/>
  <c r="AF161" i="16"/>
  <c r="AC161" i="16"/>
  <c r="W161" i="16"/>
  <c r="R161" i="16"/>
  <c r="O161" i="16"/>
  <c r="L161" i="16"/>
  <c r="H161" i="16"/>
  <c r="BS160" i="16"/>
  <c r="BP160" i="16"/>
  <c r="AX160" i="16"/>
  <c r="AQ160" i="16"/>
  <c r="AM160" i="16"/>
  <c r="AF160" i="16"/>
  <c r="AC160" i="16"/>
  <c r="W160" i="16"/>
  <c r="R160" i="16"/>
  <c r="O160" i="16"/>
  <c r="L160" i="16"/>
  <c r="H160" i="16"/>
  <c r="BS159" i="16"/>
  <c r="BP159" i="16"/>
  <c r="AX159" i="16"/>
  <c r="AQ159" i="16"/>
  <c r="AM159" i="16"/>
  <c r="AF159" i="16"/>
  <c r="AC159" i="16"/>
  <c r="W159" i="16"/>
  <c r="R159" i="16"/>
  <c r="O159" i="16"/>
  <c r="L159" i="16"/>
  <c r="H159" i="16"/>
  <c r="BU158" i="16"/>
  <c r="BT158" i="16"/>
  <c r="BR158" i="16"/>
  <c r="BQ158" i="16"/>
  <c r="BO158" i="16"/>
  <c r="BN158" i="16"/>
  <c r="BL158" i="16"/>
  <c r="BK158" i="16"/>
  <c r="BJ158" i="16"/>
  <c r="BI158" i="16"/>
  <c r="BH158" i="16"/>
  <c r="BG158" i="16"/>
  <c r="BF158" i="16"/>
  <c r="BE158" i="16"/>
  <c r="BD158" i="16"/>
  <c r="BC158" i="16"/>
  <c r="BB158" i="16"/>
  <c r="BA158" i="16"/>
  <c r="AZ158" i="16"/>
  <c r="AY158" i="16"/>
  <c r="AW158" i="16"/>
  <c r="AV158" i="16"/>
  <c r="AU158" i="16"/>
  <c r="AT158" i="16"/>
  <c r="AS158" i="16"/>
  <c r="AR158" i="16"/>
  <c r="AP158" i="16"/>
  <c r="AO158" i="16"/>
  <c r="AN158" i="16"/>
  <c r="AL158" i="16"/>
  <c r="AK158" i="16"/>
  <c r="AJ158" i="16"/>
  <c r="AI158" i="16"/>
  <c r="AH158" i="16"/>
  <c r="AG158" i="16"/>
  <c r="AE158" i="16"/>
  <c r="AD158" i="16"/>
  <c r="AB158" i="16"/>
  <c r="AA158" i="16"/>
  <c r="Z158" i="16"/>
  <c r="X158" i="16"/>
  <c r="U158" i="16"/>
  <c r="T158" i="16"/>
  <c r="S158" i="16"/>
  <c r="Q158" i="16"/>
  <c r="P158" i="16"/>
  <c r="N158" i="16"/>
  <c r="M158" i="16"/>
  <c r="K158" i="16"/>
  <c r="J158" i="16"/>
  <c r="I158" i="16"/>
  <c r="BS157" i="16"/>
  <c r="BP157" i="16"/>
  <c r="AX157" i="16"/>
  <c r="AQ157" i="16"/>
  <c r="AM157" i="16"/>
  <c r="AF157" i="16"/>
  <c r="AC157" i="16"/>
  <c r="W157" i="16"/>
  <c r="R157" i="16"/>
  <c r="O157" i="16"/>
  <c r="L157" i="16"/>
  <c r="H157" i="16"/>
  <c r="BS156" i="16"/>
  <c r="BP156" i="16"/>
  <c r="AX156" i="16"/>
  <c r="AQ156" i="16"/>
  <c r="AM156" i="16"/>
  <c r="AF156" i="16"/>
  <c r="AC156" i="16"/>
  <c r="W156" i="16"/>
  <c r="R156" i="16"/>
  <c r="O156" i="16"/>
  <c r="L156" i="16"/>
  <c r="H156" i="16"/>
  <c r="BS155" i="16"/>
  <c r="BP155" i="16"/>
  <c r="AX155" i="16"/>
  <c r="AQ155" i="16"/>
  <c r="AM155" i="16"/>
  <c r="AF155" i="16"/>
  <c r="AC155" i="16"/>
  <c r="W155" i="16"/>
  <c r="R155" i="16"/>
  <c r="O155" i="16"/>
  <c r="L155" i="16"/>
  <c r="H155" i="16"/>
  <c r="BS154" i="16"/>
  <c r="BP154" i="16"/>
  <c r="AX154" i="16"/>
  <c r="AQ154" i="16"/>
  <c r="AM154" i="16"/>
  <c r="AF154" i="16"/>
  <c r="AC154" i="16"/>
  <c r="W154" i="16"/>
  <c r="R154" i="16"/>
  <c r="O154" i="16"/>
  <c r="L154" i="16"/>
  <c r="H154" i="16"/>
  <c r="BS153" i="16"/>
  <c r="BP153" i="16"/>
  <c r="AX153" i="16"/>
  <c r="AQ153" i="16"/>
  <c r="AM153" i="16"/>
  <c r="AF153" i="16"/>
  <c r="AC153" i="16"/>
  <c r="W153" i="16"/>
  <c r="R153" i="16"/>
  <c r="O153" i="16"/>
  <c r="L153" i="16"/>
  <c r="H153" i="16"/>
  <c r="BU152" i="16"/>
  <c r="BT152" i="16"/>
  <c r="BR152" i="16"/>
  <c r="BQ152" i="16"/>
  <c r="BO152" i="16"/>
  <c r="BN152" i="16"/>
  <c r="BL152" i="16"/>
  <c r="BK152" i="16"/>
  <c r="BJ152" i="16"/>
  <c r="BI152" i="16"/>
  <c r="BH152" i="16"/>
  <c r="BG152" i="16"/>
  <c r="BF152" i="16"/>
  <c r="BE152" i="16"/>
  <c r="BD152" i="16"/>
  <c r="BC152" i="16"/>
  <c r="BB152" i="16"/>
  <c r="BA152" i="16"/>
  <c r="AZ152" i="16"/>
  <c r="AY152" i="16"/>
  <c r="AW152" i="16"/>
  <c r="AV152" i="16"/>
  <c r="AU152" i="16"/>
  <c r="AT152" i="16"/>
  <c r="AS152" i="16"/>
  <c r="AR152" i="16"/>
  <c r="AP152" i="16"/>
  <c r="AO152" i="16"/>
  <c r="AN152" i="16"/>
  <c r="AL152" i="16"/>
  <c r="AK152" i="16"/>
  <c r="AJ152" i="16"/>
  <c r="AI152" i="16"/>
  <c r="AH152" i="16"/>
  <c r="AG152" i="16"/>
  <c r="AE152" i="16"/>
  <c r="AD152" i="16"/>
  <c r="AB152" i="16"/>
  <c r="AA152" i="16"/>
  <c r="Z152" i="16"/>
  <c r="X152" i="16"/>
  <c r="U152" i="16"/>
  <c r="T152" i="16"/>
  <c r="S152" i="16"/>
  <c r="Q152" i="16"/>
  <c r="P152" i="16"/>
  <c r="N152" i="16"/>
  <c r="M152" i="16"/>
  <c r="K152" i="16"/>
  <c r="J152" i="16"/>
  <c r="I152" i="16"/>
  <c r="BS151" i="16"/>
  <c r="BP151" i="16"/>
  <c r="AX151" i="16"/>
  <c r="AQ151" i="16"/>
  <c r="AM151" i="16"/>
  <c r="AF151" i="16"/>
  <c r="AC151" i="16"/>
  <c r="W151" i="16"/>
  <c r="R151" i="16"/>
  <c r="O151" i="16"/>
  <c r="L151" i="16"/>
  <c r="H151" i="16"/>
  <c r="BS150" i="16"/>
  <c r="BP150" i="16"/>
  <c r="AX150" i="16"/>
  <c r="AQ150" i="16"/>
  <c r="AM150" i="16"/>
  <c r="AF150" i="16"/>
  <c r="AC150" i="16"/>
  <c r="W150" i="16"/>
  <c r="R150" i="16"/>
  <c r="O150" i="16"/>
  <c r="L150" i="16"/>
  <c r="H150" i="16"/>
  <c r="BS149" i="16"/>
  <c r="BP149" i="16"/>
  <c r="AX149" i="16"/>
  <c r="AQ149" i="16"/>
  <c r="AM149" i="16"/>
  <c r="AF149" i="16"/>
  <c r="AC149" i="16"/>
  <c r="W149" i="16"/>
  <c r="R149" i="16"/>
  <c r="O149" i="16"/>
  <c r="L149" i="16"/>
  <c r="H149" i="16"/>
  <c r="BS148" i="16"/>
  <c r="BP148" i="16"/>
  <c r="AX148" i="16"/>
  <c r="AQ148" i="16"/>
  <c r="AM148" i="16"/>
  <c r="AF148" i="16"/>
  <c r="AC148" i="16"/>
  <c r="W148" i="16"/>
  <c r="R148" i="16"/>
  <c r="O148" i="16"/>
  <c r="L148" i="16"/>
  <c r="H148" i="16"/>
  <c r="BS147" i="16"/>
  <c r="BP147" i="16"/>
  <c r="AX147" i="16"/>
  <c r="AQ147" i="16"/>
  <c r="AM147" i="16"/>
  <c r="AF147" i="16"/>
  <c r="AC147" i="16"/>
  <c r="W147" i="16"/>
  <c r="R147" i="16"/>
  <c r="O147" i="16"/>
  <c r="L147" i="16"/>
  <c r="H147" i="16"/>
  <c r="BS146" i="16"/>
  <c r="BP146" i="16"/>
  <c r="AX146" i="16"/>
  <c r="AQ146" i="16"/>
  <c r="AM146" i="16"/>
  <c r="AF146" i="16"/>
  <c r="AC146" i="16"/>
  <c r="W146" i="16"/>
  <c r="R146" i="16"/>
  <c r="O146" i="16"/>
  <c r="L146" i="16"/>
  <c r="H146" i="16"/>
  <c r="BS145" i="16"/>
  <c r="BP145" i="16"/>
  <c r="AX145" i="16"/>
  <c r="AQ145" i="16"/>
  <c r="AM145" i="16"/>
  <c r="AF145" i="16"/>
  <c r="AC145" i="16"/>
  <c r="W145" i="16"/>
  <c r="R145" i="16"/>
  <c r="O145" i="16"/>
  <c r="L145" i="16"/>
  <c r="H145" i="16"/>
  <c r="BS144" i="16"/>
  <c r="BP144" i="16"/>
  <c r="AX144" i="16"/>
  <c r="AQ144" i="16"/>
  <c r="AM144" i="16"/>
  <c r="AF144" i="16"/>
  <c r="AC144" i="16"/>
  <c r="W144" i="16"/>
  <c r="R144" i="16"/>
  <c r="O144" i="16"/>
  <c r="L144" i="16"/>
  <c r="H144" i="16"/>
  <c r="BS143" i="16"/>
  <c r="BP143" i="16"/>
  <c r="AX143" i="16"/>
  <c r="AQ143" i="16"/>
  <c r="AM143" i="16"/>
  <c r="AF143" i="16"/>
  <c r="AC143" i="16"/>
  <c r="W143" i="16"/>
  <c r="R143" i="16"/>
  <c r="O143" i="16"/>
  <c r="L143" i="16"/>
  <c r="H143" i="16"/>
  <c r="BU142" i="16"/>
  <c r="BT142" i="16"/>
  <c r="BR142" i="16"/>
  <c r="BQ142" i="16"/>
  <c r="BO142" i="16"/>
  <c r="BN142" i="16"/>
  <c r="BL142" i="16"/>
  <c r="BK142" i="16"/>
  <c r="BJ142" i="16"/>
  <c r="BI142" i="16"/>
  <c r="BH142" i="16"/>
  <c r="BG142" i="16"/>
  <c r="BF142" i="16"/>
  <c r="BE142" i="16"/>
  <c r="BD142" i="16"/>
  <c r="BC142" i="16"/>
  <c r="BB142" i="16"/>
  <c r="BA142" i="16"/>
  <c r="AZ142" i="16"/>
  <c r="AY142" i="16"/>
  <c r="AW142" i="16"/>
  <c r="AV142" i="16"/>
  <c r="AU142" i="16"/>
  <c r="AT142" i="16"/>
  <c r="AS142" i="16"/>
  <c r="AR142" i="16"/>
  <c r="AP142" i="16"/>
  <c r="AO142" i="16"/>
  <c r="AN142" i="16"/>
  <c r="AL142" i="16"/>
  <c r="AK142" i="16"/>
  <c r="AJ142" i="16"/>
  <c r="AI142" i="16"/>
  <c r="AH142" i="16"/>
  <c r="AG142" i="16"/>
  <c r="AE142" i="16"/>
  <c r="AD142" i="16"/>
  <c r="AB142" i="16"/>
  <c r="AA142" i="16"/>
  <c r="Z142" i="16"/>
  <c r="X142" i="16"/>
  <c r="U142" i="16"/>
  <c r="T142" i="16"/>
  <c r="S142" i="16"/>
  <c r="Q142" i="16"/>
  <c r="P142" i="16"/>
  <c r="N142" i="16"/>
  <c r="M142" i="16"/>
  <c r="K142" i="16"/>
  <c r="J142" i="16"/>
  <c r="I142" i="16"/>
  <c r="BS141" i="16"/>
  <c r="BP141" i="16"/>
  <c r="AX141" i="16"/>
  <c r="AQ141" i="16"/>
  <c r="AM141" i="16"/>
  <c r="AF141" i="16"/>
  <c r="AC141" i="16"/>
  <c r="W141" i="16"/>
  <c r="R141" i="16"/>
  <c r="O141" i="16"/>
  <c r="L141" i="16"/>
  <c r="H141" i="16"/>
  <c r="BS140" i="16"/>
  <c r="BP140" i="16"/>
  <c r="AX140" i="16"/>
  <c r="AQ140" i="16"/>
  <c r="AM140" i="16"/>
  <c r="AF140" i="16"/>
  <c r="AC140" i="16"/>
  <c r="W140" i="16"/>
  <c r="R140" i="16"/>
  <c r="O140" i="16"/>
  <c r="L140" i="16"/>
  <c r="H140" i="16"/>
  <c r="BS139" i="16"/>
  <c r="BP139" i="16"/>
  <c r="AX139" i="16"/>
  <c r="AQ139" i="16"/>
  <c r="AM139" i="16"/>
  <c r="AF139" i="16"/>
  <c r="AC139" i="16"/>
  <c r="W139" i="16"/>
  <c r="R139" i="16"/>
  <c r="O139" i="16"/>
  <c r="L139" i="16"/>
  <c r="H139" i="16"/>
  <c r="BS138" i="16"/>
  <c r="BP138" i="16"/>
  <c r="AX138" i="16"/>
  <c r="AQ138" i="16"/>
  <c r="AM138" i="16"/>
  <c r="AF138" i="16"/>
  <c r="AC138" i="16"/>
  <c r="W138" i="16"/>
  <c r="R138" i="16"/>
  <c r="O138" i="16"/>
  <c r="L138" i="16"/>
  <c r="H138" i="16"/>
  <c r="BS137" i="16"/>
  <c r="BP137" i="16"/>
  <c r="AX137" i="16"/>
  <c r="AQ137" i="16"/>
  <c r="AM137" i="16"/>
  <c r="AF137" i="16"/>
  <c r="AC137" i="16"/>
  <c r="W137" i="16"/>
  <c r="R137" i="16"/>
  <c r="O137" i="16"/>
  <c r="L137" i="16"/>
  <c r="H137" i="16"/>
  <c r="BS136" i="16"/>
  <c r="BP136" i="16"/>
  <c r="AX136" i="16"/>
  <c r="AQ136" i="16"/>
  <c r="AM136" i="16"/>
  <c r="AF136" i="16"/>
  <c r="AC136" i="16"/>
  <c r="W136" i="16"/>
  <c r="R136" i="16"/>
  <c r="O136" i="16"/>
  <c r="L136" i="16"/>
  <c r="H136" i="16"/>
  <c r="BS135" i="16"/>
  <c r="BP135" i="16"/>
  <c r="AX135" i="16"/>
  <c r="AQ135" i="16"/>
  <c r="AM135" i="16"/>
  <c r="AF135" i="16"/>
  <c r="AC135" i="16"/>
  <c r="W135" i="16"/>
  <c r="R135" i="16"/>
  <c r="O135" i="16"/>
  <c r="L135" i="16"/>
  <c r="H135" i="16"/>
  <c r="BS134" i="16"/>
  <c r="BP134" i="16"/>
  <c r="AX134" i="16"/>
  <c r="AQ134" i="16"/>
  <c r="AM134" i="16"/>
  <c r="AF134" i="16"/>
  <c r="AC134" i="16"/>
  <c r="W134" i="16"/>
  <c r="R134" i="16"/>
  <c r="O134" i="16"/>
  <c r="L134" i="16"/>
  <c r="H134" i="16"/>
  <c r="BS133" i="16"/>
  <c r="BP133" i="16"/>
  <c r="AX133" i="16"/>
  <c r="AQ133" i="16"/>
  <c r="AM133" i="16"/>
  <c r="AF133" i="16"/>
  <c r="AC133" i="16"/>
  <c r="W133" i="16"/>
  <c r="R133" i="16"/>
  <c r="O133" i="16"/>
  <c r="L133" i="16"/>
  <c r="H133" i="16"/>
  <c r="BS132" i="16"/>
  <c r="BP132" i="16"/>
  <c r="AX132" i="16"/>
  <c r="AQ132" i="16"/>
  <c r="AM132" i="16"/>
  <c r="AF132" i="16"/>
  <c r="AC132" i="16"/>
  <c r="W132" i="16"/>
  <c r="R132" i="16"/>
  <c r="O132" i="16"/>
  <c r="L132" i="16"/>
  <c r="H132" i="16"/>
  <c r="BS131" i="16"/>
  <c r="BP131" i="16"/>
  <c r="AX131" i="16"/>
  <c r="AQ131" i="16"/>
  <c r="AM131" i="16"/>
  <c r="AF131" i="16"/>
  <c r="AC131" i="16"/>
  <c r="W131" i="16"/>
  <c r="R131" i="16"/>
  <c r="O131" i="16"/>
  <c r="L131" i="16"/>
  <c r="L130" i="16" s="1"/>
  <c r="H131" i="16"/>
  <c r="BU130" i="16"/>
  <c r="BT130" i="16"/>
  <c r="BR130" i="16"/>
  <c r="BQ130" i="16"/>
  <c r="BO130" i="16"/>
  <c r="BN130" i="16"/>
  <c r="BL130" i="16"/>
  <c r="BK130" i="16"/>
  <c r="BJ130" i="16"/>
  <c r="BI130" i="16"/>
  <c r="BH130" i="16"/>
  <c r="BG130" i="16"/>
  <c r="BF130" i="16"/>
  <c r="BE130" i="16"/>
  <c r="BD130" i="16"/>
  <c r="BC130" i="16"/>
  <c r="BB130" i="16"/>
  <c r="BA130" i="16"/>
  <c r="AZ130" i="16"/>
  <c r="AY130" i="16"/>
  <c r="AW130" i="16"/>
  <c r="AV130" i="16"/>
  <c r="AU130" i="16"/>
  <c r="AT130" i="16"/>
  <c r="AS130" i="16"/>
  <c r="AR130" i="16"/>
  <c r="AP130" i="16"/>
  <c r="AO130" i="16"/>
  <c r="AN130" i="16"/>
  <c r="AL130" i="16"/>
  <c r="AK130" i="16"/>
  <c r="AJ130" i="16"/>
  <c r="AI130" i="16"/>
  <c r="AH130" i="16"/>
  <c r="AG130" i="16"/>
  <c r="AE130" i="16"/>
  <c r="AD130" i="16"/>
  <c r="AB130" i="16"/>
  <c r="AA130" i="16"/>
  <c r="Z130" i="16"/>
  <c r="X130" i="16"/>
  <c r="U130" i="16"/>
  <c r="T130" i="16"/>
  <c r="S130" i="16"/>
  <c r="Q130" i="16"/>
  <c r="P130" i="16"/>
  <c r="N130" i="16"/>
  <c r="M130" i="16"/>
  <c r="K130" i="16"/>
  <c r="J130" i="16"/>
  <c r="I130" i="16"/>
  <c r="BS129" i="16"/>
  <c r="BP129" i="16"/>
  <c r="AX129" i="16"/>
  <c r="AQ129" i="16"/>
  <c r="AM129" i="16"/>
  <c r="AF129" i="16"/>
  <c r="AC129" i="16"/>
  <c r="W129" i="16"/>
  <c r="R129" i="16"/>
  <c r="O129" i="16"/>
  <c r="L129" i="16"/>
  <c r="H129" i="16"/>
  <c r="BS128" i="16"/>
  <c r="BP128" i="16"/>
  <c r="AX128" i="16"/>
  <c r="AQ128" i="16"/>
  <c r="AM128" i="16"/>
  <c r="AF128" i="16"/>
  <c r="AC128" i="16"/>
  <c r="W128" i="16"/>
  <c r="R128" i="16"/>
  <c r="O128" i="16"/>
  <c r="L128" i="16"/>
  <c r="H128" i="16"/>
  <c r="BS127" i="16"/>
  <c r="BP127" i="16"/>
  <c r="AX127" i="16"/>
  <c r="AQ127" i="16"/>
  <c r="AM127" i="16"/>
  <c r="AF127" i="16"/>
  <c r="AC127" i="16"/>
  <c r="W127" i="16"/>
  <c r="R127" i="16"/>
  <c r="O127" i="16"/>
  <c r="L127" i="16"/>
  <c r="H127" i="16"/>
  <c r="BS126" i="16"/>
  <c r="BP126" i="16"/>
  <c r="AX126" i="16"/>
  <c r="AQ126" i="16"/>
  <c r="AM126" i="16"/>
  <c r="AF126" i="16"/>
  <c r="AC126" i="16"/>
  <c r="W126" i="16"/>
  <c r="R126" i="16"/>
  <c r="O126" i="16"/>
  <c r="L126" i="16"/>
  <c r="H126" i="16"/>
  <c r="BS125" i="16"/>
  <c r="BP125" i="16"/>
  <c r="AX125" i="16"/>
  <c r="AQ125" i="16"/>
  <c r="AM125" i="16"/>
  <c r="AF125" i="16"/>
  <c r="AC125" i="16"/>
  <c r="W125" i="16"/>
  <c r="R125" i="16"/>
  <c r="O125" i="16"/>
  <c r="L125" i="16"/>
  <c r="H125" i="16"/>
  <c r="BS124" i="16"/>
  <c r="BP124" i="16"/>
  <c r="AX124" i="16"/>
  <c r="AQ124" i="16"/>
  <c r="AM124" i="16"/>
  <c r="AF124" i="16"/>
  <c r="AC124" i="16"/>
  <c r="W124" i="16"/>
  <c r="R124" i="16"/>
  <c r="O124" i="16"/>
  <c r="L124" i="16"/>
  <c r="H124" i="16"/>
  <c r="BS123" i="16"/>
  <c r="BP123" i="16"/>
  <c r="AX123" i="16"/>
  <c r="AQ123" i="16"/>
  <c r="AM123" i="16"/>
  <c r="AF123" i="16"/>
  <c r="AC123" i="16"/>
  <c r="W123" i="16"/>
  <c r="R123" i="16"/>
  <c r="O123" i="16"/>
  <c r="L123" i="16"/>
  <c r="H123" i="16"/>
  <c r="BS122" i="16"/>
  <c r="BP122" i="16"/>
  <c r="AX122" i="16"/>
  <c r="AQ122" i="16"/>
  <c r="AM122" i="16"/>
  <c r="AF122" i="16"/>
  <c r="AC122" i="16"/>
  <c r="W122" i="16"/>
  <c r="R122" i="16"/>
  <c r="O122" i="16"/>
  <c r="L122" i="16"/>
  <c r="H122" i="16"/>
  <c r="BS120" i="16"/>
  <c r="BP120" i="16"/>
  <c r="AX120" i="16"/>
  <c r="AQ120" i="16"/>
  <c r="AM120" i="16"/>
  <c r="AF120" i="16"/>
  <c r="AC120" i="16"/>
  <c r="W120" i="16"/>
  <c r="R120" i="16"/>
  <c r="O120" i="16"/>
  <c r="L120" i="16"/>
  <c r="H120" i="16"/>
  <c r="BS119" i="16"/>
  <c r="BP119" i="16"/>
  <c r="AX119" i="16"/>
  <c r="AQ119" i="16"/>
  <c r="AM119" i="16"/>
  <c r="AF119" i="16"/>
  <c r="AC119" i="16"/>
  <c r="W119" i="16"/>
  <c r="R119" i="16"/>
  <c r="O119" i="16"/>
  <c r="L119" i="16"/>
  <c r="H119" i="16"/>
  <c r="BS118" i="16"/>
  <c r="BP118" i="16"/>
  <c r="AX118" i="16"/>
  <c r="AQ118" i="16"/>
  <c r="AM118" i="16"/>
  <c r="AF118" i="16"/>
  <c r="AC118" i="16"/>
  <c r="W118" i="16"/>
  <c r="R118" i="16"/>
  <c r="O118" i="16"/>
  <c r="L118" i="16"/>
  <c r="H118" i="16"/>
  <c r="BS117" i="16"/>
  <c r="BP117" i="16"/>
  <c r="AX117" i="16"/>
  <c r="AQ117" i="16"/>
  <c r="AM117" i="16"/>
  <c r="AF117" i="16"/>
  <c r="AC117" i="16"/>
  <c r="W117" i="16"/>
  <c r="R117" i="16"/>
  <c r="O117" i="16"/>
  <c r="L117" i="16"/>
  <c r="H117" i="16"/>
  <c r="BS116" i="16"/>
  <c r="BP116" i="16"/>
  <c r="AX116" i="16"/>
  <c r="AQ116" i="16"/>
  <c r="AM116" i="16"/>
  <c r="AF116" i="16"/>
  <c r="AC116" i="16"/>
  <c r="W116" i="16"/>
  <c r="R116" i="16"/>
  <c r="O116" i="16"/>
  <c r="L116" i="16"/>
  <c r="H116" i="16"/>
  <c r="BS115" i="16"/>
  <c r="BP115" i="16"/>
  <c r="AX115" i="16"/>
  <c r="AQ115" i="16"/>
  <c r="AM115" i="16"/>
  <c r="AF115" i="16"/>
  <c r="AC115" i="16"/>
  <c r="W115" i="16"/>
  <c r="R115" i="16"/>
  <c r="O115" i="16"/>
  <c r="L115" i="16"/>
  <c r="H115" i="16"/>
  <c r="BS114" i="16"/>
  <c r="BP114" i="16"/>
  <c r="AX114" i="16"/>
  <c r="AQ114" i="16"/>
  <c r="AM114" i="16"/>
  <c r="AF114" i="16"/>
  <c r="AC114" i="16"/>
  <c r="W114" i="16"/>
  <c r="R114" i="16"/>
  <c r="O114" i="16"/>
  <c r="L114" i="16"/>
  <c r="H114" i="16"/>
  <c r="BS113" i="16"/>
  <c r="BP113" i="16"/>
  <c r="AX113" i="16"/>
  <c r="AQ113" i="16"/>
  <c r="AM113" i="16"/>
  <c r="AF113" i="16"/>
  <c r="AC113" i="16"/>
  <c r="W113" i="16"/>
  <c r="R113" i="16"/>
  <c r="O113" i="16"/>
  <c r="L113" i="16"/>
  <c r="H113" i="16"/>
  <c r="BS112" i="16"/>
  <c r="BP112" i="16"/>
  <c r="AX112" i="16"/>
  <c r="AQ112" i="16"/>
  <c r="AM112" i="16"/>
  <c r="AF112" i="16"/>
  <c r="AC112" i="16"/>
  <c r="W112" i="16"/>
  <c r="R112" i="16"/>
  <c r="O112" i="16"/>
  <c r="L112" i="16"/>
  <c r="H112" i="16"/>
  <c r="BS111" i="16"/>
  <c r="BP111" i="16"/>
  <c r="AX111" i="16"/>
  <c r="AQ111" i="16"/>
  <c r="AM111" i="16"/>
  <c r="AF111" i="16"/>
  <c r="AC111" i="16"/>
  <c r="W111" i="16"/>
  <c r="R111" i="16"/>
  <c r="O111" i="16"/>
  <c r="L111" i="16"/>
  <c r="H111" i="16"/>
  <c r="BS110" i="16"/>
  <c r="BP110" i="16"/>
  <c r="AX110" i="16"/>
  <c r="AQ110" i="16"/>
  <c r="AM110" i="16"/>
  <c r="AF110" i="16"/>
  <c r="AC110" i="16"/>
  <c r="W110" i="16"/>
  <c r="R110" i="16"/>
  <c r="O110" i="16"/>
  <c r="L110" i="16"/>
  <c r="H110" i="16"/>
  <c r="BS108" i="16"/>
  <c r="BP108" i="16"/>
  <c r="AX108" i="16"/>
  <c r="AQ108" i="16"/>
  <c r="AM108" i="16"/>
  <c r="AF108" i="16"/>
  <c r="AC108" i="16"/>
  <c r="W108" i="16"/>
  <c r="R108" i="16"/>
  <c r="O108" i="16"/>
  <c r="L108" i="16"/>
  <c r="H108" i="16"/>
  <c r="BS107" i="16"/>
  <c r="BP107" i="16"/>
  <c r="AX107" i="16"/>
  <c r="AQ107" i="16"/>
  <c r="AM107" i="16"/>
  <c r="AF107" i="16"/>
  <c r="AC107" i="16"/>
  <c r="W107" i="16"/>
  <c r="R107" i="16"/>
  <c r="O107" i="16"/>
  <c r="L107" i="16"/>
  <c r="H107" i="16"/>
  <c r="BS105" i="16"/>
  <c r="BP105" i="16"/>
  <c r="AX105" i="16"/>
  <c r="AQ105" i="16"/>
  <c r="AM105" i="16"/>
  <c r="AF105" i="16"/>
  <c r="AC105" i="16"/>
  <c r="W105" i="16"/>
  <c r="R105" i="16"/>
  <c r="O105" i="16"/>
  <c r="L105" i="16"/>
  <c r="H105" i="16"/>
  <c r="BS104" i="16"/>
  <c r="BP104" i="16"/>
  <c r="AX104" i="16"/>
  <c r="AQ104" i="16"/>
  <c r="AM104" i="16"/>
  <c r="AF104" i="16"/>
  <c r="AC104" i="16"/>
  <c r="W104" i="16"/>
  <c r="R104" i="16"/>
  <c r="O104" i="16"/>
  <c r="L104" i="16"/>
  <c r="H104" i="16"/>
  <c r="BS102" i="16"/>
  <c r="BP102" i="16"/>
  <c r="AX102" i="16"/>
  <c r="AQ102" i="16"/>
  <c r="AM102" i="16"/>
  <c r="AF102" i="16"/>
  <c r="AC102" i="16"/>
  <c r="W102" i="16"/>
  <c r="R102" i="16"/>
  <c r="O102" i="16"/>
  <c r="L102" i="16"/>
  <c r="H102" i="16"/>
  <c r="BS100" i="16"/>
  <c r="BP100" i="16"/>
  <c r="AX100" i="16"/>
  <c r="AQ100" i="16"/>
  <c r="AM100" i="16"/>
  <c r="AF100" i="16"/>
  <c r="AC100" i="16"/>
  <c r="W100" i="16"/>
  <c r="R100" i="16"/>
  <c r="O100" i="16"/>
  <c r="L100" i="16"/>
  <c r="H100" i="16"/>
  <c r="BU99" i="16"/>
  <c r="BT99" i="16"/>
  <c r="BR99" i="16"/>
  <c r="BQ99" i="16"/>
  <c r="BO99" i="16"/>
  <c r="BN99" i="16"/>
  <c r="BL99" i="16"/>
  <c r="BK99" i="16"/>
  <c r="BJ99" i="16"/>
  <c r="BI99" i="16"/>
  <c r="BH99" i="16"/>
  <c r="BG99" i="16"/>
  <c r="BF99" i="16"/>
  <c r="BE99" i="16"/>
  <c r="BD99" i="16"/>
  <c r="BC99" i="16"/>
  <c r="BB99" i="16"/>
  <c r="BA99" i="16"/>
  <c r="AZ99" i="16"/>
  <c r="AY99" i="16"/>
  <c r="AW99" i="16"/>
  <c r="AV99" i="16"/>
  <c r="AU99" i="16"/>
  <c r="AT99" i="16"/>
  <c r="AS99" i="16"/>
  <c r="AR99" i="16"/>
  <c r="AP99" i="16"/>
  <c r="AO99" i="16"/>
  <c r="AN99" i="16"/>
  <c r="AL99" i="16"/>
  <c r="AK99" i="16"/>
  <c r="AJ99" i="16"/>
  <c r="AI99" i="16"/>
  <c r="AH99" i="16"/>
  <c r="AG99" i="16"/>
  <c r="AE99" i="16"/>
  <c r="AD99" i="16"/>
  <c r="AB99" i="16"/>
  <c r="AA99" i="16"/>
  <c r="Z99" i="16"/>
  <c r="X99" i="16"/>
  <c r="U99" i="16"/>
  <c r="T99" i="16"/>
  <c r="S99" i="16"/>
  <c r="Q99" i="16"/>
  <c r="P99" i="16"/>
  <c r="N99" i="16"/>
  <c r="M99" i="16"/>
  <c r="K99" i="16"/>
  <c r="J99" i="16"/>
  <c r="I99" i="16"/>
  <c r="BS98" i="16"/>
  <c r="BP98" i="16"/>
  <c r="AX98" i="16"/>
  <c r="AQ98" i="16"/>
  <c r="AM98" i="16"/>
  <c r="AF98" i="16"/>
  <c r="AC98" i="16"/>
  <c r="W98" i="16"/>
  <c r="R98" i="16"/>
  <c r="O98" i="16"/>
  <c r="L98" i="16"/>
  <c r="H98" i="16"/>
  <c r="BS97" i="16"/>
  <c r="BP97" i="16"/>
  <c r="AX97" i="16"/>
  <c r="AQ97" i="16"/>
  <c r="AM97" i="16"/>
  <c r="AF97" i="16"/>
  <c r="AC97" i="16"/>
  <c r="W97" i="16"/>
  <c r="R97" i="16"/>
  <c r="O97" i="16"/>
  <c r="L97" i="16"/>
  <c r="H97" i="16"/>
  <c r="BS96" i="16"/>
  <c r="BP96" i="16"/>
  <c r="AX96" i="16"/>
  <c r="AQ96" i="16"/>
  <c r="AM96" i="16"/>
  <c r="AF96" i="16"/>
  <c r="AC96" i="16"/>
  <c r="W96" i="16"/>
  <c r="R96" i="16"/>
  <c r="O96" i="16"/>
  <c r="L96" i="16"/>
  <c r="H96" i="16"/>
  <c r="BS95" i="16"/>
  <c r="BP95" i="16"/>
  <c r="AX95" i="16"/>
  <c r="AQ95" i="16"/>
  <c r="AM95" i="16"/>
  <c r="AF95" i="16"/>
  <c r="AC95" i="16"/>
  <c r="W95" i="16"/>
  <c r="R95" i="16"/>
  <c r="O95" i="16"/>
  <c r="L95" i="16"/>
  <c r="H95" i="16"/>
  <c r="BS94" i="16"/>
  <c r="BP94" i="16"/>
  <c r="AX94" i="16"/>
  <c r="AQ94" i="16"/>
  <c r="AM94" i="16"/>
  <c r="AF94" i="16"/>
  <c r="AC94" i="16"/>
  <c r="W94" i="16"/>
  <c r="R94" i="16"/>
  <c r="O94" i="16"/>
  <c r="L94" i="16"/>
  <c r="H94" i="16"/>
  <c r="BS93" i="16"/>
  <c r="BP93" i="16"/>
  <c r="AX93" i="16"/>
  <c r="AQ93" i="16"/>
  <c r="AM93" i="16"/>
  <c r="AF93" i="16"/>
  <c r="AC93" i="16"/>
  <c r="W93" i="16"/>
  <c r="R93" i="16"/>
  <c r="O93" i="16"/>
  <c r="L93" i="16"/>
  <c r="H93" i="16"/>
  <c r="BS92" i="16"/>
  <c r="BP92" i="16"/>
  <c r="AX92" i="16"/>
  <c r="AQ92" i="16"/>
  <c r="AM92" i="16"/>
  <c r="AF92" i="16"/>
  <c r="AC92" i="16"/>
  <c r="W92" i="16"/>
  <c r="R92" i="16"/>
  <c r="O92" i="16"/>
  <c r="L92" i="16"/>
  <c r="H92" i="16"/>
  <c r="BS91" i="16"/>
  <c r="BP91" i="16"/>
  <c r="AX91" i="16"/>
  <c r="AQ91" i="16"/>
  <c r="AM91" i="16"/>
  <c r="AF91" i="16"/>
  <c r="AC91" i="16"/>
  <c r="W91" i="16"/>
  <c r="R91" i="16"/>
  <c r="O91" i="16"/>
  <c r="L91" i="16"/>
  <c r="H91" i="16"/>
  <c r="BS90" i="16"/>
  <c r="BP90" i="16"/>
  <c r="AX90" i="16"/>
  <c r="AQ90" i="16"/>
  <c r="AM90" i="16"/>
  <c r="AF90" i="16"/>
  <c r="AC90" i="16"/>
  <c r="W90" i="16"/>
  <c r="R90" i="16"/>
  <c r="O90" i="16"/>
  <c r="L90" i="16"/>
  <c r="H90" i="16"/>
  <c r="BS89" i="16"/>
  <c r="BP89" i="16"/>
  <c r="AX89" i="16"/>
  <c r="AQ89" i="16"/>
  <c r="AM89" i="16"/>
  <c r="AF89" i="16"/>
  <c r="AC89" i="16"/>
  <c r="W89" i="16"/>
  <c r="R89" i="16"/>
  <c r="O89" i="16"/>
  <c r="L89" i="16"/>
  <c r="H89" i="16"/>
  <c r="BS88" i="16"/>
  <c r="BP88" i="16"/>
  <c r="AX88" i="16"/>
  <c r="AQ88" i="16"/>
  <c r="AM88" i="16"/>
  <c r="AF88" i="16"/>
  <c r="AC88" i="16"/>
  <c r="W88" i="16"/>
  <c r="R88" i="16"/>
  <c r="O88" i="16"/>
  <c r="L88" i="16"/>
  <c r="H88" i="16"/>
  <c r="BS87" i="16"/>
  <c r="BP87" i="16"/>
  <c r="AX87" i="16"/>
  <c r="AQ87" i="16"/>
  <c r="AM87" i="16"/>
  <c r="AF87" i="16"/>
  <c r="AC87" i="16"/>
  <c r="W87" i="16"/>
  <c r="R87" i="16"/>
  <c r="O87" i="16"/>
  <c r="L87" i="16"/>
  <c r="H87" i="16"/>
  <c r="BS86" i="16"/>
  <c r="BP86" i="16"/>
  <c r="AX86" i="16"/>
  <c r="AQ86" i="16"/>
  <c r="AM86" i="16"/>
  <c r="AF86" i="16"/>
  <c r="AC86" i="16"/>
  <c r="W86" i="16"/>
  <c r="R86" i="16"/>
  <c r="O86" i="16"/>
  <c r="L86" i="16"/>
  <c r="H86" i="16"/>
  <c r="BS85" i="16"/>
  <c r="BP85" i="16"/>
  <c r="AX85" i="16"/>
  <c r="AQ85" i="16"/>
  <c r="AM85" i="16"/>
  <c r="AF85" i="16"/>
  <c r="AC85" i="16"/>
  <c r="W85" i="16"/>
  <c r="R85" i="16"/>
  <c r="O85" i="16"/>
  <c r="L85" i="16"/>
  <c r="H85" i="16"/>
  <c r="BS84" i="16"/>
  <c r="BP84" i="16"/>
  <c r="AX84" i="16"/>
  <c r="AQ84" i="16"/>
  <c r="AM84" i="16"/>
  <c r="AF84" i="16"/>
  <c r="AC84" i="16"/>
  <c r="W84" i="16"/>
  <c r="R84" i="16"/>
  <c r="O84" i="16"/>
  <c r="L84" i="16"/>
  <c r="H84" i="16"/>
  <c r="BS83" i="16"/>
  <c r="BP83" i="16"/>
  <c r="AX83" i="16"/>
  <c r="AQ83" i="16"/>
  <c r="AM83" i="16"/>
  <c r="AF83" i="16"/>
  <c r="AC83" i="16"/>
  <c r="W83" i="16"/>
  <c r="R83" i="16"/>
  <c r="O83" i="16"/>
  <c r="L83" i="16"/>
  <c r="H83" i="16"/>
  <c r="BS82" i="16"/>
  <c r="BP82" i="16"/>
  <c r="AX82" i="16"/>
  <c r="AQ82" i="16"/>
  <c r="AM82" i="16"/>
  <c r="AF82" i="16"/>
  <c r="AC82" i="16"/>
  <c r="W82" i="16"/>
  <c r="R82" i="16"/>
  <c r="O82" i="16"/>
  <c r="L82" i="16"/>
  <c r="H82" i="16"/>
  <c r="BS81" i="16"/>
  <c r="BP81" i="16"/>
  <c r="AX81" i="16"/>
  <c r="AQ81" i="16"/>
  <c r="AM81" i="16"/>
  <c r="AF81" i="16"/>
  <c r="AC81" i="16"/>
  <c r="W81" i="16"/>
  <c r="R81" i="16"/>
  <c r="O81" i="16"/>
  <c r="L81" i="16"/>
  <c r="H81" i="16"/>
  <c r="BS80" i="16"/>
  <c r="BP80" i="16"/>
  <c r="AX80" i="16"/>
  <c r="AQ80" i="16"/>
  <c r="AM80" i="16"/>
  <c r="AF80" i="16"/>
  <c r="AC80" i="16"/>
  <c r="W80" i="16"/>
  <c r="R80" i="16"/>
  <c r="O80" i="16"/>
  <c r="L80" i="16"/>
  <c r="H80" i="16"/>
  <c r="BS79" i="16"/>
  <c r="BP79" i="16"/>
  <c r="AX79" i="16"/>
  <c r="AQ79" i="16"/>
  <c r="AM79" i="16"/>
  <c r="AF79" i="16"/>
  <c r="AC79" i="16"/>
  <c r="W79" i="16"/>
  <c r="R79" i="16"/>
  <c r="O79" i="16"/>
  <c r="L79" i="16"/>
  <c r="H79" i="16"/>
  <c r="BS78" i="16"/>
  <c r="BP78" i="16"/>
  <c r="AX78" i="16"/>
  <c r="AQ78" i="16"/>
  <c r="AM78" i="16"/>
  <c r="AF78" i="16"/>
  <c r="AC78" i="16"/>
  <c r="W78" i="16"/>
  <c r="R78" i="16"/>
  <c r="O78" i="16"/>
  <c r="L78" i="16"/>
  <c r="H78" i="16"/>
  <c r="BS77" i="16"/>
  <c r="BP77" i="16"/>
  <c r="AX77" i="16"/>
  <c r="AQ77" i="16"/>
  <c r="AM77" i="16"/>
  <c r="AF77" i="16"/>
  <c r="AC77" i="16"/>
  <c r="W77" i="16"/>
  <c r="R77" i="16"/>
  <c r="O77" i="16"/>
  <c r="L77" i="16"/>
  <c r="H77" i="16"/>
  <c r="BS75" i="16"/>
  <c r="BP75" i="16"/>
  <c r="AX75" i="16"/>
  <c r="AQ75" i="16"/>
  <c r="AM75" i="16"/>
  <c r="AF75" i="16"/>
  <c r="AC75" i="16"/>
  <c r="W75" i="16"/>
  <c r="R75" i="16"/>
  <c r="O75" i="16"/>
  <c r="L75" i="16"/>
  <c r="H75" i="16"/>
  <c r="BS74" i="16"/>
  <c r="BP74" i="16"/>
  <c r="AX74" i="16"/>
  <c r="AQ74" i="16"/>
  <c r="AM74" i="16"/>
  <c r="AF74" i="16"/>
  <c r="AC74" i="16"/>
  <c r="W74" i="16"/>
  <c r="R74" i="16"/>
  <c r="O74" i="16"/>
  <c r="L74" i="16"/>
  <c r="H74" i="16"/>
  <c r="BS73" i="16"/>
  <c r="BP73" i="16"/>
  <c r="AX73" i="16"/>
  <c r="AQ73" i="16"/>
  <c r="AM73" i="16"/>
  <c r="AF73" i="16"/>
  <c r="AC73" i="16"/>
  <c r="W73" i="16"/>
  <c r="R73" i="16"/>
  <c r="O73" i="16"/>
  <c r="L73" i="16"/>
  <c r="H73" i="16"/>
  <c r="BS72" i="16"/>
  <c r="BP72" i="16"/>
  <c r="AX72" i="16"/>
  <c r="AQ72" i="16"/>
  <c r="AM72" i="16"/>
  <c r="AF72" i="16"/>
  <c r="AC72" i="16"/>
  <c r="W72" i="16"/>
  <c r="R72" i="16"/>
  <c r="O72" i="16"/>
  <c r="L72" i="16"/>
  <c r="H72" i="16"/>
  <c r="BS71" i="16"/>
  <c r="BP71" i="16"/>
  <c r="AX71" i="16"/>
  <c r="AQ71" i="16"/>
  <c r="AM71" i="16"/>
  <c r="AF71" i="16"/>
  <c r="AC71" i="16"/>
  <c r="W71" i="16"/>
  <c r="R71" i="16"/>
  <c r="O71" i="16"/>
  <c r="L71" i="16"/>
  <c r="H71" i="16"/>
  <c r="BS70" i="16"/>
  <c r="BP70" i="16"/>
  <c r="AX70" i="16"/>
  <c r="AQ70" i="16"/>
  <c r="AM70" i="16"/>
  <c r="AF70" i="16"/>
  <c r="AC70" i="16"/>
  <c r="W70" i="16"/>
  <c r="R70" i="16"/>
  <c r="O70" i="16"/>
  <c r="L70" i="16"/>
  <c r="H70" i="16"/>
  <c r="BS66" i="16"/>
  <c r="BP66" i="16"/>
  <c r="AX66" i="16"/>
  <c r="AQ66" i="16"/>
  <c r="AM66" i="16"/>
  <c r="AF66" i="16"/>
  <c r="AC66" i="16"/>
  <c r="W66" i="16"/>
  <c r="R66" i="16"/>
  <c r="O66" i="16"/>
  <c r="L66" i="16"/>
  <c r="H66" i="16"/>
  <c r="BS65" i="16"/>
  <c r="BP65" i="16"/>
  <c r="AX65" i="16"/>
  <c r="AQ65" i="16"/>
  <c r="AM65" i="16"/>
  <c r="AF65" i="16"/>
  <c r="AC65" i="16"/>
  <c r="W65" i="16"/>
  <c r="R65" i="16"/>
  <c r="O65" i="16"/>
  <c r="L65" i="16"/>
  <c r="H65" i="16"/>
  <c r="BS64" i="16"/>
  <c r="BP64" i="16"/>
  <c r="AX64" i="16"/>
  <c r="AQ64" i="16"/>
  <c r="AM64" i="16"/>
  <c r="AF64" i="16"/>
  <c r="AC64" i="16"/>
  <c r="W64" i="16"/>
  <c r="R64" i="16"/>
  <c r="O64" i="16"/>
  <c r="L64" i="16"/>
  <c r="H64" i="16"/>
  <c r="BU63" i="16"/>
  <c r="BT63" i="16"/>
  <c r="BR63" i="16"/>
  <c r="BQ63" i="16"/>
  <c r="BO63" i="16"/>
  <c r="BN63" i="16"/>
  <c r="BL63" i="16"/>
  <c r="BK63" i="16"/>
  <c r="BJ63" i="16"/>
  <c r="BI63" i="16"/>
  <c r="BH63" i="16"/>
  <c r="BG63" i="16"/>
  <c r="BF63" i="16"/>
  <c r="BE63" i="16"/>
  <c r="BD63" i="16"/>
  <c r="BC63" i="16"/>
  <c r="BB63" i="16"/>
  <c r="BA63" i="16"/>
  <c r="AZ63" i="16"/>
  <c r="AY63" i="16"/>
  <c r="AW63" i="16"/>
  <c r="AV63" i="16"/>
  <c r="AU63" i="16"/>
  <c r="AT63" i="16"/>
  <c r="AS63" i="16"/>
  <c r="AR63" i="16"/>
  <c r="AP63" i="16"/>
  <c r="AO63" i="16"/>
  <c r="AN63" i="16"/>
  <c r="AL63" i="16"/>
  <c r="AK63" i="16"/>
  <c r="AJ63" i="16"/>
  <c r="AI63" i="16"/>
  <c r="AH63" i="16"/>
  <c r="AG63" i="16"/>
  <c r="AE63" i="16"/>
  <c r="AD63" i="16"/>
  <c r="AB63" i="16"/>
  <c r="AA63" i="16"/>
  <c r="Z63" i="16"/>
  <c r="X63" i="16"/>
  <c r="U63" i="16"/>
  <c r="T63" i="16"/>
  <c r="S63" i="16"/>
  <c r="Q63" i="16"/>
  <c r="P63" i="16"/>
  <c r="N63" i="16"/>
  <c r="M63" i="16"/>
  <c r="K63" i="16"/>
  <c r="J63" i="16"/>
  <c r="I63" i="16"/>
  <c r="BS61" i="16"/>
  <c r="BP61" i="16"/>
  <c r="AX61" i="16"/>
  <c r="AQ61" i="16"/>
  <c r="AM61" i="16"/>
  <c r="AF61" i="16"/>
  <c r="AC61" i="16"/>
  <c r="W61" i="16"/>
  <c r="R61" i="16"/>
  <c r="O61" i="16"/>
  <c r="L61" i="16"/>
  <c r="H61" i="16"/>
  <c r="BS60" i="16"/>
  <c r="BP60" i="16"/>
  <c r="AX60" i="16"/>
  <c r="AQ60" i="16"/>
  <c r="AM60" i="16"/>
  <c r="AF60" i="16"/>
  <c r="AC60" i="16"/>
  <c r="W60" i="16"/>
  <c r="R60" i="16"/>
  <c r="O60" i="16"/>
  <c r="L60" i="16"/>
  <c r="H60" i="16"/>
  <c r="BS59" i="16"/>
  <c r="BP59" i="16"/>
  <c r="AX59" i="16"/>
  <c r="AQ59" i="16"/>
  <c r="AM59" i="16"/>
  <c r="AF59" i="16"/>
  <c r="AC59" i="16"/>
  <c r="W59" i="16"/>
  <c r="R59" i="16"/>
  <c r="O59" i="16"/>
  <c r="L59" i="16"/>
  <c r="H59" i="16"/>
  <c r="BS58" i="16"/>
  <c r="BP58" i="16"/>
  <c r="AX58" i="16"/>
  <c r="AQ58" i="16"/>
  <c r="AM58" i="16"/>
  <c r="AF58" i="16"/>
  <c r="AC58" i="16"/>
  <c r="W58" i="16"/>
  <c r="R58" i="16"/>
  <c r="O58" i="16"/>
  <c r="L58" i="16"/>
  <c r="H58" i="16"/>
  <c r="BS57" i="16"/>
  <c r="BP57" i="16"/>
  <c r="AX57" i="16"/>
  <c r="AQ57" i="16"/>
  <c r="AM57" i="16"/>
  <c r="AF57" i="16"/>
  <c r="AC57" i="16"/>
  <c r="W57" i="16"/>
  <c r="R57" i="16"/>
  <c r="O57" i="16"/>
  <c r="L57" i="16"/>
  <c r="H57" i="16"/>
  <c r="BS56" i="16"/>
  <c r="BP56" i="16"/>
  <c r="AX56" i="16"/>
  <c r="AQ56" i="16"/>
  <c r="AM56" i="16"/>
  <c r="AF56" i="16"/>
  <c r="AC56" i="16"/>
  <c r="W56" i="16"/>
  <c r="R56" i="16"/>
  <c r="O56" i="16"/>
  <c r="L56" i="16"/>
  <c r="H56" i="16"/>
  <c r="BS55" i="16"/>
  <c r="BP55" i="16"/>
  <c r="AX55" i="16"/>
  <c r="AQ55" i="16"/>
  <c r="AM55" i="16"/>
  <c r="AF55" i="16"/>
  <c r="AC55" i="16"/>
  <c r="W55" i="16"/>
  <c r="R55" i="16"/>
  <c r="O55" i="16"/>
  <c r="L55" i="16"/>
  <c r="H55" i="16"/>
  <c r="BS54" i="16"/>
  <c r="BP54" i="16"/>
  <c r="AX54" i="16"/>
  <c r="AQ54" i="16"/>
  <c r="AM54" i="16"/>
  <c r="AF54" i="16"/>
  <c r="AC54" i="16"/>
  <c r="W54" i="16"/>
  <c r="R54" i="16"/>
  <c r="O54" i="16"/>
  <c r="L54" i="16"/>
  <c r="H54" i="16"/>
  <c r="BS53" i="16"/>
  <c r="BP53" i="16"/>
  <c r="AX53" i="16"/>
  <c r="AQ53" i="16"/>
  <c r="AM53" i="16"/>
  <c r="AF53" i="16"/>
  <c r="AC53" i="16"/>
  <c r="W53" i="16"/>
  <c r="R53" i="16"/>
  <c r="O53" i="16"/>
  <c r="L53" i="16"/>
  <c r="H53" i="16"/>
  <c r="BS52" i="16"/>
  <c r="BP52" i="16"/>
  <c r="AX52" i="16"/>
  <c r="AQ52" i="16"/>
  <c r="AM52" i="16"/>
  <c r="AF52" i="16"/>
  <c r="AC52" i="16"/>
  <c r="W52" i="16"/>
  <c r="R52" i="16"/>
  <c r="O52" i="16"/>
  <c r="L52" i="16"/>
  <c r="H52" i="16"/>
  <c r="BS51" i="16"/>
  <c r="BP51" i="16"/>
  <c r="AX51" i="16"/>
  <c r="AQ51" i="16"/>
  <c r="AM51" i="16"/>
  <c r="AF51" i="16"/>
  <c r="AC51" i="16"/>
  <c r="W51" i="16"/>
  <c r="R51" i="16"/>
  <c r="O51" i="16"/>
  <c r="L51" i="16"/>
  <c r="H51" i="16"/>
  <c r="BS50" i="16"/>
  <c r="BP50" i="16"/>
  <c r="AX50" i="16"/>
  <c r="AQ50" i="16"/>
  <c r="AM50" i="16"/>
  <c r="AF50" i="16"/>
  <c r="AC50" i="16"/>
  <c r="W50" i="16"/>
  <c r="R50" i="16"/>
  <c r="O50" i="16"/>
  <c r="L50" i="16"/>
  <c r="H50" i="16"/>
  <c r="BS49" i="16"/>
  <c r="BP49" i="16"/>
  <c r="AX49" i="16"/>
  <c r="AQ49" i="16"/>
  <c r="AM49" i="16"/>
  <c r="AF49" i="16"/>
  <c r="AC49" i="16"/>
  <c r="W49" i="16"/>
  <c r="R49" i="16"/>
  <c r="O49" i="16"/>
  <c r="L49" i="16"/>
  <c r="H49" i="16"/>
  <c r="BS48" i="16"/>
  <c r="BP48" i="16"/>
  <c r="AX48" i="16"/>
  <c r="AQ48" i="16"/>
  <c r="AM48" i="16"/>
  <c r="AF48" i="16"/>
  <c r="AC48" i="16"/>
  <c r="W48" i="16"/>
  <c r="R48" i="16"/>
  <c r="O48" i="16"/>
  <c r="L48" i="16"/>
  <c r="H48" i="16"/>
  <c r="BS47" i="16"/>
  <c r="BP47" i="16"/>
  <c r="AX47" i="16"/>
  <c r="AQ47" i="16"/>
  <c r="AM47" i="16"/>
  <c r="AF47" i="16"/>
  <c r="AC47" i="16"/>
  <c r="W47" i="16"/>
  <c r="R47" i="16"/>
  <c r="O47" i="16"/>
  <c r="L47" i="16"/>
  <c r="H47" i="16"/>
  <c r="BS46" i="16"/>
  <c r="BP46" i="16"/>
  <c r="AX46" i="16"/>
  <c r="AQ46" i="16"/>
  <c r="AM46" i="16"/>
  <c r="AF46" i="16"/>
  <c r="AC46" i="16"/>
  <c r="W46" i="16"/>
  <c r="R46" i="16"/>
  <c r="O46" i="16"/>
  <c r="L46" i="16"/>
  <c r="H46" i="16"/>
  <c r="BS45" i="16"/>
  <c r="BP45" i="16"/>
  <c r="AX45" i="16"/>
  <c r="AQ45" i="16"/>
  <c r="AM45" i="16"/>
  <c r="AF45" i="16"/>
  <c r="AC45" i="16"/>
  <c r="W45" i="16"/>
  <c r="R45" i="16"/>
  <c r="O45" i="16"/>
  <c r="L45" i="16"/>
  <c r="H45" i="16"/>
  <c r="BU44" i="16"/>
  <c r="BT44" i="16"/>
  <c r="BR44" i="16"/>
  <c r="BQ44" i="16"/>
  <c r="BO44" i="16"/>
  <c r="BN44" i="16"/>
  <c r="BL44" i="16"/>
  <c r="BK44" i="16"/>
  <c r="BJ44" i="16"/>
  <c r="BI44" i="16"/>
  <c r="BH44" i="16"/>
  <c r="BG44" i="16"/>
  <c r="BF44" i="16"/>
  <c r="BE44" i="16"/>
  <c r="BD44" i="16"/>
  <c r="BC44" i="16"/>
  <c r="BB44" i="16"/>
  <c r="BA44" i="16"/>
  <c r="AZ44" i="16"/>
  <c r="AY44" i="16"/>
  <c r="AW44" i="16"/>
  <c r="AV44" i="16"/>
  <c r="AU44" i="16"/>
  <c r="AT44" i="16"/>
  <c r="AS44" i="16"/>
  <c r="AR44" i="16"/>
  <c r="AP44" i="16"/>
  <c r="AO44" i="16"/>
  <c r="AN44" i="16"/>
  <c r="AL44" i="16"/>
  <c r="AK44" i="16"/>
  <c r="AJ44" i="16"/>
  <c r="AI44" i="16"/>
  <c r="AH44" i="16"/>
  <c r="AG44" i="16"/>
  <c r="AE44" i="16"/>
  <c r="AD44" i="16"/>
  <c r="AB44" i="16"/>
  <c r="AA44" i="16"/>
  <c r="Z44" i="16"/>
  <c r="X44" i="16"/>
  <c r="U44" i="16"/>
  <c r="T44" i="16"/>
  <c r="S44" i="16"/>
  <c r="Q44" i="16"/>
  <c r="P44" i="16"/>
  <c r="N44" i="16"/>
  <c r="M44" i="16"/>
  <c r="K44" i="16"/>
  <c r="J44" i="16"/>
  <c r="I44" i="16"/>
  <c r="BS43" i="16"/>
  <c r="BP43" i="16"/>
  <c r="AX43" i="16"/>
  <c r="AQ43" i="16"/>
  <c r="AM43" i="16"/>
  <c r="AF43" i="16"/>
  <c r="AC43" i="16"/>
  <c r="W43" i="16"/>
  <c r="R43" i="16"/>
  <c r="O43" i="16"/>
  <c r="L43" i="16"/>
  <c r="H43" i="16"/>
  <c r="BS42" i="16"/>
  <c r="BP42" i="16"/>
  <c r="AX42" i="16"/>
  <c r="AQ42" i="16"/>
  <c r="AM42" i="16"/>
  <c r="AF42" i="16"/>
  <c r="AC42" i="16"/>
  <c r="W42" i="16"/>
  <c r="R42" i="16"/>
  <c r="O42" i="16"/>
  <c r="L42" i="16"/>
  <c r="H42" i="16"/>
  <c r="BS41" i="16"/>
  <c r="BP41" i="16"/>
  <c r="AX41" i="16"/>
  <c r="AQ41" i="16"/>
  <c r="AM41" i="16"/>
  <c r="AF41" i="16"/>
  <c r="AC41" i="16"/>
  <c r="W41" i="16"/>
  <c r="R41" i="16"/>
  <c r="O41" i="16"/>
  <c r="L41" i="16"/>
  <c r="H41" i="16"/>
  <c r="BS40" i="16"/>
  <c r="BP40" i="16"/>
  <c r="AX40" i="16"/>
  <c r="AQ40" i="16"/>
  <c r="AM40" i="16"/>
  <c r="AF40" i="16"/>
  <c r="AC40" i="16"/>
  <c r="W40" i="16"/>
  <c r="R40" i="16"/>
  <c r="O40" i="16"/>
  <c r="L40" i="16"/>
  <c r="H40" i="16"/>
  <c r="BS39" i="16"/>
  <c r="BP39" i="16"/>
  <c r="AX39" i="16"/>
  <c r="AQ39" i="16"/>
  <c r="AM39" i="16"/>
  <c r="AF39" i="16"/>
  <c r="AC39" i="16"/>
  <c r="W39" i="16"/>
  <c r="R39" i="16"/>
  <c r="O39" i="16"/>
  <c r="L39" i="16"/>
  <c r="H39" i="16"/>
  <c r="BS38" i="16"/>
  <c r="BP38" i="16"/>
  <c r="AX38" i="16"/>
  <c r="AQ38" i="16"/>
  <c r="AM38" i="16"/>
  <c r="AF38" i="16"/>
  <c r="AC38" i="16"/>
  <c r="W38" i="16"/>
  <c r="R38" i="16"/>
  <c r="O38" i="16"/>
  <c r="L38" i="16"/>
  <c r="H38" i="16"/>
  <c r="BS37" i="16"/>
  <c r="BP37" i="16"/>
  <c r="AX37" i="16"/>
  <c r="AQ37" i="16"/>
  <c r="AM37" i="16"/>
  <c r="AF37" i="16"/>
  <c r="AC37" i="16"/>
  <c r="W37" i="16"/>
  <c r="R37" i="16"/>
  <c r="O37" i="16"/>
  <c r="L37" i="16"/>
  <c r="H37" i="16"/>
  <c r="BS36" i="16"/>
  <c r="BP36" i="16"/>
  <c r="AX36" i="16"/>
  <c r="AQ36" i="16"/>
  <c r="AM36" i="16"/>
  <c r="AF36" i="16"/>
  <c r="AC36" i="16"/>
  <c r="W36" i="16"/>
  <c r="R36" i="16"/>
  <c r="O36" i="16"/>
  <c r="L36" i="16"/>
  <c r="H36" i="16"/>
  <c r="BS35" i="16"/>
  <c r="BP35" i="16"/>
  <c r="AX35" i="16"/>
  <c r="AQ35" i="16"/>
  <c r="AM35" i="16"/>
  <c r="AF35" i="16"/>
  <c r="AC35" i="16"/>
  <c r="W35" i="16"/>
  <c r="R35" i="16"/>
  <c r="O35" i="16"/>
  <c r="L35" i="16"/>
  <c r="H35" i="16"/>
  <c r="BS34" i="16"/>
  <c r="BP34" i="16"/>
  <c r="AX34" i="16"/>
  <c r="AQ34" i="16"/>
  <c r="AM34" i="16"/>
  <c r="AF34" i="16"/>
  <c r="AC34" i="16"/>
  <c r="W34" i="16"/>
  <c r="R34" i="16"/>
  <c r="O34" i="16"/>
  <c r="L34" i="16"/>
  <c r="H34" i="16"/>
  <c r="BS33" i="16"/>
  <c r="BP33" i="16"/>
  <c r="AX33" i="16"/>
  <c r="AQ33" i="16"/>
  <c r="AM33" i="16"/>
  <c r="AF33" i="16"/>
  <c r="AC33" i="16"/>
  <c r="W33" i="16"/>
  <c r="R33" i="16"/>
  <c r="O33" i="16"/>
  <c r="L33" i="16"/>
  <c r="H33" i="16"/>
  <c r="BS32" i="16"/>
  <c r="BP32" i="16"/>
  <c r="AX32" i="16"/>
  <c r="AQ32" i="16"/>
  <c r="AM32" i="16"/>
  <c r="AF32" i="16"/>
  <c r="AC32" i="16"/>
  <c r="W32" i="16"/>
  <c r="R32" i="16"/>
  <c r="O32" i="16"/>
  <c r="L32" i="16"/>
  <c r="H32" i="16"/>
  <c r="BS31" i="16"/>
  <c r="BP31" i="16"/>
  <c r="AX31" i="16"/>
  <c r="AQ31" i="16"/>
  <c r="AM31" i="16"/>
  <c r="AF31" i="16"/>
  <c r="AC31" i="16"/>
  <c r="W31" i="16"/>
  <c r="R31" i="16"/>
  <c r="O31" i="16"/>
  <c r="L31" i="16"/>
  <c r="H31" i="16"/>
  <c r="BS30" i="16"/>
  <c r="BP30" i="16"/>
  <c r="AX30" i="16"/>
  <c r="AQ30" i="16"/>
  <c r="AM30" i="16"/>
  <c r="AF30" i="16"/>
  <c r="AC30" i="16"/>
  <c r="W30" i="16"/>
  <c r="R30" i="16"/>
  <c r="O30" i="16"/>
  <c r="L30" i="16"/>
  <c r="H30" i="16"/>
  <c r="BS29" i="16"/>
  <c r="BP29" i="16"/>
  <c r="AX29" i="16"/>
  <c r="AQ29" i="16"/>
  <c r="AM29" i="16"/>
  <c r="AF29" i="16"/>
  <c r="AC29" i="16"/>
  <c r="W29" i="16"/>
  <c r="R29" i="16"/>
  <c r="O29" i="16"/>
  <c r="L29" i="16"/>
  <c r="H29" i="16"/>
  <c r="BS28" i="16"/>
  <c r="BP28" i="16"/>
  <c r="AX28" i="16"/>
  <c r="AQ28" i="16"/>
  <c r="AM28" i="16"/>
  <c r="AF28" i="16"/>
  <c r="AC28" i="16"/>
  <c r="W28" i="16"/>
  <c r="R28" i="16"/>
  <c r="O28" i="16"/>
  <c r="L28" i="16"/>
  <c r="H28" i="16"/>
  <c r="BS27" i="16"/>
  <c r="BP27" i="16"/>
  <c r="BP26" i="16" s="1"/>
  <c r="AX27" i="16"/>
  <c r="AQ27" i="16"/>
  <c r="AM27" i="16"/>
  <c r="AF27" i="16"/>
  <c r="AC27" i="16"/>
  <c r="W27" i="16"/>
  <c r="R27" i="16"/>
  <c r="O27" i="16"/>
  <c r="L27" i="16"/>
  <c r="H27" i="16"/>
  <c r="BU26" i="16"/>
  <c r="BT26" i="16"/>
  <c r="BR26" i="16"/>
  <c r="BQ26" i="16"/>
  <c r="BO26" i="16"/>
  <c r="BN26" i="16"/>
  <c r="BL26" i="16"/>
  <c r="BK26" i="16"/>
  <c r="BJ26" i="16"/>
  <c r="BI26" i="16"/>
  <c r="BH26" i="16"/>
  <c r="BG26" i="16"/>
  <c r="BF26" i="16"/>
  <c r="BE26" i="16"/>
  <c r="BD26" i="16"/>
  <c r="BC26" i="16"/>
  <c r="BB26" i="16"/>
  <c r="BA26" i="16"/>
  <c r="AZ26" i="16"/>
  <c r="AY26" i="16"/>
  <c r="AW26" i="16"/>
  <c r="AV26" i="16"/>
  <c r="AU26" i="16"/>
  <c r="AT26" i="16"/>
  <c r="AS26" i="16"/>
  <c r="AR26" i="16"/>
  <c r="AP26" i="16"/>
  <c r="AO26" i="16"/>
  <c r="AN26" i="16"/>
  <c r="AL26" i="16"/>
  <c r="AK26" i="16"/>
  <c r="AJ26" i="16"/>
  <c r="AI26" i="16"/>
  <c r="AH26" i="16"/>
  <c r="AG26" i="16"/>
  <c r="AE26" i="16"/>
  <c r="AD26" i="16"/>
  <c r="AB26" i="16"/>
  <c r="AA26" i="16"/>
  <c r="Z26" i="16"/>
  <c r="X26" i="16"/>
  <c r="U26" i="16"/>
  <c r="T26" i="16"/>
  <c r="S26" i="16"/>
  <c r="Q26" i="16"/>
  <c r="P26" i="16"/>
  <c r="N26" i="16"/>
  <c r="M26" i="16"/>
  <c r="K26" i="16"/>
  <c r="J26" i="16"/>
  <c r="I26" i="16"/>
  <c r="BS25" i="16"/>
  <c r="BP25" i="16"/>
  <c r="AX25" i="16"/>
  <c r="AQ25" i="16"/>
  <c r="AM25" i="16"/>
  <c r="AF25" i="16"/>
  <c r="AC25" i="16"/>
  <c r="W25" i="16"/>
  <c r="R25" i="16"/>
  <c r="O25" i="16"/>
  <c r="L25" i="16"/>
  <c r="H25" i="16"/>
  <c r="BS24" i="16"/>
  <c r="BP24" i="16"/>
  <c r="AX24" i="16"/>
  <c r="AQ24" i="16"/>
  <c r="AM24" i="16"/>
  <c r="AF24" i="16"/>
  <c r="AC24" i="16"/>
  <c r="W24" i="16"/>
  <c r="R24" i="16"/>
  <c r="O24" i="16"/>
  <c r="L24" i="16"/>
  <c r="H24" i="16"/>
  <c r="BS23" i="16"/>
  <c r="BP23" i="16"/>
  <c r="AX23" i="16"/>
  <c r="AQ23" i="16"/>
  <c r="AM23" i="16"/>
  <c r="AF23" i="16"/>
  <c r="AC23" i="16"/>
  <c r="W23" i="16"/>
  <c r="R23" i="16"/>
  <c r="O23" i="16"/>
  <c r="L23" i="16"/>
  <c r="H23" i="16"/>
  <c r="BS22" i="16"/>
  <c r="BP22" i="16"/>
  <c r="AX22" i="16"/>
  <c r="AQ22" i="16"/>
  <c r="AM22" i="16"/>
  <c r="AF22" i="16"/>
  <c r="AC22" i="16"/>
  <c r="W22" i="16"/>
  <c r="R22" i="16"/>
  <c r="O22" i="16"/>
  <c r="L22" i="16"/>
  <c r="H22" i="16"/>
  <c r="BS21" i="16"/>
  <c r="BP21" i="16"/>
  <c r="AX21" i="16"/>
  <c r="AQ21" i="16"/>
  <c r="AM21" i="16"/>
  <c r="AF21" i="16"/>
  <c r="AC21" i="16"/>
  <c r="W21" i="16"/>
  <c r="R21" i="16"/>
  <c r="O21" i="16"/>
  <c r="L21" i="16"/>
  <c r="H21" i="16"/>
  <c r="BS20" i="16"/>
  <c r="BP20" i="16"/>
  <c r="AX20" i="16"/>
  <c r="AQ20" i="16"/>
  <c r="AM20" i="16"/>
  <c r="AF20" i="16"/>
  <c r="AC20" i="16"/>
  <c r="W20" i="16"/>
  <c r="R20" i="16"/>
  <c r="O20" i="16"/>
  <c r="L20" i="16"/>
  <c r="H20" i="16"/>
  <c r="BS19" i="16"/>
  <c r="BP19" i="16"/>
  <c r="AX19" i="16"/>
  <c r="AQ19" i="16"/>
  <c r="AM19" i="16"/>
  <c r="AF19" i="16"/>
  <c r="AC19" i="16"/>
  <c r="W19" i="16"/>
  <c r="R19" i="16"/>
  <c r="O19" i="16"/>
  <c r="L19" i="16"/>
  <c r="H19" i="16"/>
  <c r="BS18" i="16"/>
  <c r="BP18" i="16"/>
  <c r="AX18" i="16"/>
  <c r="AQ18" i="16"/>
  <c r="AM18" i="16"/>
  <c r="AF18" i="16"/>
  <c r="AC18" i="16"/>
  <c r="W18" i="16"/>
  <c r="R18" i="16"/>
  <c r="O18" i="16"/>
  <c r="L18" i="16"/>
  <c r="H18" i="16"/>
  <c r="BS17" i="16"/>
  <c r="BP17" i="16"/>
  <c r="AX17" i="16"/>
  <c r="AQ17" i="16"/>
  <c r="AM17" i="16"/>
  <c r="AF17" i="16"/>
  <c r="AC17" i="16"/>
  <c r="W17" i="16"/>
  <c r="R17" i="16"/>
  <c r="O17" i="16"/>
  <c r="L17" i="16"/>
  <c r="H17" i="16"/>
  <c r="BS16" i="16"/>
  <c r="BP16" i="16"/>
  <c r="AX16" i="16"/>
  <c r="AQ16" i="16"/>
  <c r="AM16" i="16"/>
  <c r="AF16" i="16"/>
  <c r="AC16" i="16"/>
  <c r="W16" i="16"/>
  <c r="R16" i="16"/>
  <c r="O16" i="16"/>
  <c r="L16" i="16"/>
  <c r="H16" i="16"/>
  <c r="BS15" i="16"/>
  <c r="BP15" i="16"/>
  <c r="AX15" i="16"/>
  <c r="AQ15" i="16"/>
  <c r="AM15" i="16"/>
  <c r="AF15" i="16"/>
  <c r="AC15" i="16"/>
  <c r="W15" i="16"/>
  <c r="R15" i="16"/>
  <c r="O15" i="16"/>
  <c r="L15" i="16"/>
  <c r="H15" i="16"/>
  <c r="BS14" i="16"/>
  <c r="BP14" i="16"/>
  <c r="AX14" i="16"/>
  <c r="AQ14" i="16"/>
  <c r="AM14" i="16"/>
  <c r="AF14" i="16"/>
  <c r="AC14" i="16"/>
  <c r="W14" i="16"/>
  <c r="R14" i="16"/>
  <c r="O14" i="16"/>
  <c r="L14" i="16"/>
  <c r="H14" i="16"/>
  <c r="BS13" i="16"/>
  <c r="BP13" i="16"/>
  <c r="AX13" i="16"/>
  <c r="AQ13" i="16"/>
  <c r="AM13" i="16"/>
  <c r="AF13" i="16"/>
  <c r="AC13" i="16"/>
  <c r="W13" i="16"/>
  <c r="R13" i="16"/>
  <c r="O13" i="16"/>
  <c r="L13" i="16"/>
  <c r="H13" i="16"/>
  <c r="BS12" i="16"/>
  <c r="BP12" i="16"/>
  <c r="AX12" i="16"/>
  <c r="AQ12" i="16"/>
  <c r="AM12" i="16"/>
  <c r="AF12" i="16"/>
  <c r="AC12" i="16"/>
  <c r="W12" i="16"/>
  <c r="R12" i="16"/>
  <c r="O12" i="16"/>
  <c r="L12" i="16"/>
  <c r="H12" i="16"/>
  <c r="BS11" i="16"/>
  <c r="BP11" i="16"/>
  <c r="AX11" i="16"/>
  <c r="AQ11" i="16"/>
  <c r="AM11" i="16"/>
  <c r="AF11" i="16"/>
  <c r="AC11" i="16"/>
  <c r="W11" i="16"/>
  <c r="R11" i="16"/>
  <c r="O11" i="16"/>
  <c r="L11" i="16"/>
  <c r="H11" i="16"/>
  <c r="BS10" i="16"/>
  <c r="BP10" i="16"/>
  <c r="AX10" i="16"/>
  <c r="AQ10" i="16"/>
  <c r="AM10" i="16"/>
  <c r="AF10" i="16"/>
  <c r="AC10" i="16"/>
  <c r="W10" i="16"/>
  <c r="R10" i="16"/>
  <c r="O10" i="16"/>
  <c r="L10" i="16"/>
  <c r="H10" i="16"/>
  <c r="BS9" i="16"/>
  <c r="BS8" i="16" s="1"/>
  <c r="BP9" i="16"/>
  <c r="AX9" i="16"/>
  <c r="AQ9" i="16"/>
  <c r="AM9" i="16"/>
  <c r="AF9" i="16"/>
  <c r="AC9" i="16"/>
  <c r="W9" i="16"/>
  <c r="R9" i="16"/>
  <c r="O9" i="16"/>
  <c r="L9" i="16"/>
  <c r="L8" i="16" s="1"/>
  <c r="H9" i="16"/>
  <c r="BU8" i="16"/>
  <c r="BT8" i="16"/>
  <c r="BR8" i="16"/>
  <c r="BQ8" i="16"/>
  <c r="BO8" i="16"/>
  <c r="BN8" i="16"/>
  <c r="BL8" i="16"/>
  <c r="BK8" i="16"/>
  <c r="BJ8" i="16"/>
  <c r="BI8" i="16"/>
  <c r="BH8" i="16"/>
  <c r="BG8" i="16"/>
  <c r="BF8" i="16"/>
  <c r="BE8" i="16"/>
  <c r="BD8" i="16"/>
  <c r="BC8" i="16"/>
  <c r="BB8" i="16"/>
  <c r="BA8" i="16"/>
  <c r="AZ8" i="16"/>
  <c r="AY8" i="16"/>
  <c r="AW8" i="16"/>
  <c r="AV8" i="16"/>
  <c r="AU8" i="16"/>
  <c r="AT8" i="16"/>
  <c r="AS8" i="16"/>
  <c r="AR8" i="16"/>
  <c r="AP8" i="16"/>
  <c r="AO8" i="16"/>
  <c r="AN8" i="16"/>
  <c r="AL8" i="16"/>
  <c r="AK8" i="16"/>
  <c r="AJ8" i="16"/>
  <c r="AI8" i="16"/>
  <c r="AH8" i="16"/>
  <c r="AG8" i="16"/>
  <c r="AE8" i="16"/>
  <c r="AD8" i="16"/>
  <c r="AB8" i="16"/>
  <c r="AA8" i="16"/>
  <c r="Z8" i="16"/>
  <c r="X8" i="16"/>
  <c r="U8" i="16"/>
  <c r="T8" i="16"/>
  <c r="S8" i="16"/>
  <c r="Q8" i="16"/>
  <c r="P8" i="16"/>
  <c r="N8" i="16"/>
  <c r="M8" i="16"/>
  <c r="K8" i="16"/>
  <c r="J8" i="16"/>
  <c r="I8" i="16"/>
  <c r="G357" i="16" l="1"/>
  <c r="L208" i="16"/>
  <c r="G283" i="16"/>
  <c r="R158" i="16"/>
  <c r="AC142" i="16"/>
  <c r="BP152" i="16"/>
  <c r="V324" i="16"/>
  <c r="V293" i="16"/>
  <c r="G281" i="16"/>
  <c r="V281" i="16"/>
  <c r="V282" i="16"/>
  <c r="V289" i="16"/>
  <c r="V291" i="16"/>
  <c r="V358" i="16"/>
  <c r="G131" i="16"/>
  <c r="V211" i="16"/>
  <c r="V213" i="16"/>
  <c r="G214" i="16"/>
  <c r="G234" i="16"/>
  <c r="AX208" i="16"/>
  <c r="AC99" i="16"/>
  <c r="AM26" i="16"/>
  <c r="V357" i="16"/>
  <c r="V264" i="16"/>
  <c r="V268" i="16"/>
  <c r="G272" i="16"/>
  <c r="G275" i="16"/>
  <c r="V301" i="16"/>
  <c r="G316" i="16"/>
  <c r="G317" i="16"/>
  <c r="G320" i="16"/>
  <c r="V340" i="16"/>
  <c r="G347" i="16"/>
  <c r="G348" i="16"/>
  <c r="G351" i="16"/>
  <c r="AQ287" i="16"/>
  <c r="G154" i="16"/>
  <c r="G156" i="16"/>
  <c r="G184" i="16"/>
  <c r="V256" i="16"/>
  <c r="V258" i="16"/>
  <c r="V261" i="16"/>
  <c r="G288" i="16"/>
  <c r="G306" i="16"/>
  <c r="G312" i="16"/>
  <c r="G343" i="16"/>
  <c r="BS178" i="16"/>
  <c r="G249" i="16"/>
  <c r="G296" i="16"/>
  <c r="V332" i="16"/>
  <c r="G335" i="16"/>
  <c r="G336" i="16"/>
  <c r="R26" i="16"/>
  <c r="V105" i="16"/>
  <c r="V117" i="16"/>
  <c r="AX178" i="16"/>
  <c r="H130" i="16"/>
  <c r="G198" i="16"/>
  <c r="V232" i="16"/>
  <c r="AM192" i="16"/>
  <c r="V202" i="16"/>
  <c r="G207" i="16"/>
  <c r="H208" i="16"/>
  <c r="BP208" i="16"/>
  <c r="AQ192" i="16"/>
  <c r="AF200" i="16"/>
  <c r="G216" i="16"/>
  <c r="G220" i="16"/>
  <c r="G224" i="16"/>
  <c r="G248" i="16"/>
  <c r="V248" i="16"/>
  <c r="G237" i="16"/>
  <c r="G238" i="16"/>
  <c r="G242" i="16"/>
  <c r="G64" i="16"/>
  <c r="G66" i="16"/>
  <c r="G73" i="16"/>
  <c r="G87" i="16"/>
  <c r="G75" i="16"/>
  <c r="V79" i="16"/>
  <c r="G81" i="16"/>
  <c r="G83" i="16"/>
  <c r="G84" i="16"/>
  <c r="G91" i="16"/>
  <c r="G93" i="16"/>
  <c r="V124" i="16"/>
  <c r="G135" i="16"/>
  <c r="G137" i="16"/>
  <c r="G70" i="16"/>
  <c r="G71" i="16"/>
  <c r="G72" i="16"/>
  <c r="V86" i="16"/>
  <c r="BP99" i="16"/>
  <c r="V115" i="16"/>
  <c r="G117" i="16"/>
  <c r="W158" i="16"/>
  <c r="AF158" i="16"/>
  <c r="V162" i="16"/>
  <c r="BS165" i="16"/>
  <c r="G167" i="16"/>
  <c r="G182" i="16"/>
  <c r="V183" i="16"/>
  <c r="G78" i="16"/>
  <c r="G85" i="16"/>
  <c r="AF99" i="16"/>
  <c r="G100" i="16"/>
  <c r="V126" i="16"/>
  <c r="G141" i="16"/>
  <c r="BS142" i="16"/>
  <c r="G146" i="16"/>
  <c r="G148" i="16"/>
  <c r="AC152" i="16"/>
  <c r="AQ152" i="16"/>
  <c r="BP165" i="16"/>
  <c r="V171" i="16"/>
  <c r="L170" i="16"/>
  <c r="V175" i="16"/>
  <c r="V252" i="16"/>
  <c r="G49" i="16"/>
  <c r="V34" i="16"/>
  <c r="V21" i="16"/>
  <c r="V23" i="16"/>
  <c r="G27" i="16"/>
  <c r="G28" i="16"/>
  <c r="G32" i="16"/>
  <c r="G40" i="16"/>
  <c r="G57" i="16"/>
  <c r="G61" i="16"/>
  <c r="V11" i="16"/>
  <c r="G14" i="16"/>
  <c r="G16" i="16"/>
  <c r="V46" i="16"/>
  <c r="V48" i="16"/>
  <c r="G259" i="16"/>
  <c r="G260" i="16"/>
  <c r="V262" i="16"/>
  <c r="G267" i="16"/>
  <c r="G268" i="16"/>
  <c r="G245" i="16"/>
  <c r="V239" i="16"/>
  <c r="V241" i="16"/>
  <c r="G246" i="16"/>
  <c r="G247" i="16"/>
  <c r="AM233" i="16"/>
  <c r="G202" i="16"/>
  <c r="G205" i="16"/>
  <c r="G206" i="16"/>
  <c r="V209" i="16"/>
  <c r="G211" i="16"/>
  <c r="G226" i="16"/>
  <c r="G228" i="16"/>
  <c r="AC200" i="16"/>
  <c r="V223" i="16"/>
  <c r="BB62" i="16"/>
  <c r="BB7" i="16" s="1"/>
  <c r="AG62" i="16"/>
  <c r="AG7" i="16" s="1"/>
  <c r="W200" i="16"/>
  <c r="AX200" i="16"/>
  <c r="BP200" i="16"/>
  <c r="G201" i="16"/>
  <c r="BS208" i="16"/>
  <c r="AC215" i="16"/>
  <c r="V231" i="16"/>
  <c r="W192" i="16"/>
  <c r="AF192" i="16"/>
  <c r="AC63" i="16"/>
  <c r="G86" i="16"/>
  <c r="G107" i="16"/>
  <c r="G112" i="16"/>
  <c r="G114" i="16"/>
  <c r="G119" i="16"/>
  <c r="G124" i="16"/>
  <c r="V131" i="16"/>
  <c r="V134" i="16"/>
  <c r="G139" i="16"/>
  <c r="AM152" i="16"/>
  <c r="V153" i="16"/>
  <c r="R152" i="16"/>
  <c r="G169" i="16"/>
  <c r="G174" i="16"/>
  <c r="G180" i="16"/>
  <c r="G181" i="16"/>
  <c r="G190" i="16"/>
  <c r="V191" i="16"/>
  <c r="V65" i="16"/>
  <c r="V94" i="16"/>
  <c r="V98" i="16"/>
  <c r="G105" i="16"/>
  <c r="G116" i="16"/>
  <c r="G126" i="16"/>
  <c r="G133" i="16"/>
  <c r="G134" i="16"/>
  <c r="G143" i="16"/>
  <c r="G145" i="16"/>
  <c r="G147" i="16"/>
  <c r="V151" i="16"/>
  <c r="G171" i="16"/>
  <c r="AQ178" i="16"/>
  <c r="V97" i="16"/>
  <c r="R99" i="16"/>
  <c r="G187" i="16"/>
  <c r="G189" i="16"/>
  <c r="V197" i="16"/>
  <c r="G65" i="16"/>
  <c r="V70" i="16"/>
  <c r="G89" i="16"/>
  <c r="G92" i="16"/>
  <c r="G94" i="16"/>
  <c r="G95" i="16"/>
  <c r="V95" i="16"/>
  <c r="G96" i="16"/>
  <c r="G108" i="16"/>
  <c r="V108" i="16"/>
  <c r="G111" i="16"/>
  <c r="G113" i="16"/>
  <c r="G115" i="16"/>
  <c r="G118" i="16"/>
  <c r="G120" i="16"/>
  <c r="G123" i="16"/>
  <c r="V128" i="16"/>
  <c r="V129" i="16"/>
  <c r="AC130" i="16"/>
  <c r="BF62" i="16"/>
  <c r="BF7" i="16" s="1"/>
  <c r="O130" i="16"/>
  <c r="G136" i="16"/>
  <c r="V143" i="16"/>
  <c r="V145" i="16"/>
  <c r="V147" i="16"/>
  <c r="V149" i="16"/>
  <c r="L142" i="16"/>
  <c r="BS152" i="16"/>
  <c r="V164" i="16"/>
  <c r="AX170" i="16"/>
  <c r="V173" i="16"/>
  <c r="V177" i="16"/>
  <c r="BP178" i="16"/>
  <c r="V9" i="16"/>
  <c r="V10" i="16"/>
  <c r="G24" i="16"/>
  <c r="G35" i="16"/>
  <c r="V17" i="16"/>
  <c r="V20" i="16"/>
  <c r="V30" i="16"/>
  <c r="V31" i="16"/>
  <c r="V13" i="16"/>
  <c r="AX8" i="16"/>
  <c r="V25" i="16"/>
  <c r="V38" i="16"/>
  <c r="V39" i="16"/>
  <c r="V42" i="16"/>
  <c r="G51" i="16"/>
  <c r="G53" i="16"/>
  <c r="G11" i="16"/>
  <c r="G36" i="16"/>
  <c r="V45" i="16"/>
  <c r="V56" i="16"/>
  <c r="V19" i="16"/>
  <c r="G21" i="16"/>
  <c r="AQ26" i="16"/>
  <c r="H44" i="16"/>
  <c r="AC44" i="16"/>
  <c r="G45" i="16"/>
  <c r="V50" i="16"/>
  <c r="V58" i="16"/>
  <c r="V60" i="16"/>
  <c r="G279" i="16"/>
  <c r="G280" i="16"/>
  <c r="G277" i="16"/>
  <c r="AX269" i="16"/>
  <c r="G273" i="16"/>
  <c r="V273" i="16"/>
  <c r="V274" i="16"/>
  <c r="BS269" i="16"/>
  <c r="G285" i="16"/>
  <c r="G314" i="16"/>
  <c r="V330" i="16"/>
  <c r="G345" i="16"/>
  <c r="G356" i="16"/>
  <c r="G310" i="16"/>
  <c r="V311" i="16"/>
  <c r="AM305" i="16"/>
  <c r="G322" i="16"/>
  <c r="V326" i="16"/>
  <c r="L323" i="16"/>
  <c r="V329" i="16"/>
  <c r="V336" i="16"/>
  <c r="V338" i="16"/>
  <c r="G353" i="16"/>
  <c r="G308" i="16"/>
  <c r="G309" i="16"/>
  <c r="G318" i="16"/>
  <c r="V319" i="16"/>
  <c r="G327" i="16"/>
  <c r="G328" i="16"/>
  <c r="V337" i="16"/>
  <c r="G349" i="16"/>
  <c r="V349" i="16"/>
  <c r="V350" i="16"/>
  <c r="AM341" i="16"/>
  <c r="G304" i="16"/>
  <c r="V299" i="16"/>
  <c r="AF287" i="16"/>
  <c r="BP287" i="16"/>
  <c r="V298" i="16"/>
  <c r="V295" i="16"/>
  <c r="V290" i="16"/>
  <c r="T62" i="16"/>
  <c r="T7" i="16" s="1"/>
  <c r="P62" i="16"/>
  <c r="P7" i="16" s="1"/>
  <c r="H152" i="16"/>
  <c r="H269" i="16"/>
  <c r="U62" i="16"/>
  <c r="U7" i="16" s="1"/>
  <c r="H305" i="16"/>
  <c r="H200" i="16"/>
  <c r="BO62" i="16"/>
  <c r="BO7" i="16" s="1"/>
  <c r="V196" i="16"/>
  <c r="AQ8" i="16"/>
  <c r="AC26" i="16"/>
  <c r="G161" i="16"/>
  <c r="O158" i="16"/>
  <c r="G218" i="16"/>
  <c r="O215" i="16"/>
  <c r="H8" i="16"/>
  <c r="AC8" i="16"/>
  <c r="V12" i="16"/>
  <c r="G13" i="16"/>
  <c r="V15" i="16"/>
  <c r="G18" i="16"/>
  <c r="V22" i="16"/>
  <c r="G23" i="16"/>
  <c r="V28" i="16"/>
  <c r="G34" i="16"/>
  <c r="V36" i="16"/>
  <c r="G42" i="16"/>
  <c r="V43" i="16"/>
  <c r="G48" i="16"/>
  <c r="G55" i="16"/>
  <c r="V57" i="16"/>
  <c r="W63" i="16"/>
  <c r="G77" i="16"/>
  <c r="G97" i="16"/>
  <c r="W99" i="16"/>
  <c r="AQ99" i="16"/>
  <c r="BE62" i="16"/>
  <c r="BE7" i="16" s="1"/>
  <c r="BN62" i="16"/>
  <c r="BN7" i="16" s="1"/>
  <c r="G104" i="16"/>
  <c r="G125" i="16"/>
  <c r="Z62" i="16"/>
  <c r="Z7" i="16" s="1"/>
  <c r="V139" i="16"/>
  <c r="V140" i="16"/>
  <c r="Q62" i="16"/>
  <c r="Q7" i="16" s="1"/>
  <c r="W142" i="16"/>
  <c r="AM142" i="16"/>
  <c r="W152" i="16"/>
  <c r="V157" i="16"/>
  <c r="H158" i="16"/>
  <c r="AM158" i="16"/>
  <c r="AM165" i="16"/>
  <c r="AQ165" i="16"/>
  <c r="AM215" i="16"/>
  <c r="BS215" i="16"/>
  <c r="AX26" i="16"/>
  <c r="R8" i="16"/>
  <c r="AF8" i="16"/>
  <c r="BP8" i="16"/>
  <c r="O8" i="16"/>
  <c r="V14" i="16"/>
  <c r="G15" i="16"/>
  <c r="V16" i="16"/>
  <c r="G17" i="16"/>
  <c r="G20" i="16"/>
  <c r="V24" i="16"/>
  <c r="G25" i="16"/>
  <c r="V27" i="16"/>
  <c r="AF26" i="16"/>
  <c r="G31" i="16"/>
  <c r="V35" i="16"/>
  <c r="G39" i="16"/>
  <c r="R44" i="16"/>
  <c r="G47" i="16"/>
  <c r="AF44" i="16"/>
  <c r="V49" i="16"/>
  <c r="V52" i="16"/>
  <c r="G59" i="16"/>
  <c r="X62" i="16"/>
  <c r="X7" i="16" s="1"/>
  <c r="G88" i="16"/>
  <c r="G129" i="16"/>
  <c r="AF130" i="16"/>
  <c r="V132" i="16"/>
  <c r="G138" i="16"/>
  <c r="G149" i="16"/>
  <c r="G155" i="16"/>
  <c r="V160" i="16"/>
  <c r="G162" i="16"/>
  <c r="V166" i="16"/>
  <c r="L26" i="16"/>
  <c r="G9" i="16"/>
  <c r="AM8" i="16"/>
  <c r="G12" i="16"/>
  <c r="V18" i="16"/>
  <c r="G19" i="16"/>
  <c r="G22" i="16"/>
  <c r="H26" i="16"/>
  <c r="W26" i="16"/>
  <c r="G30" i="16"/>
  <c r="V32" i="16"/>
  <c r="G38" i="16"/>
  <c r="V40" i="16"/>
  <c r="G43" i="16"/>
  <c r="W44" i="16"/>
  <c r="AM44" i="16"/>
  <c r="BS44" i="16"/>
  <c r="G52" i="16"/>
  <c r="V53" i="16"/>
  <c r="V54" i="16"/>
  <c r="O63" i="16"/>
  <c r="AO62" i="16"/>
  <c r="AO7" i="16" s="1"/>
  <c r="I62" i="16"/>
  <c r="I7" i="16" s="1"/>
  <c r="AA62" i="16"/>
  <c r="AA7" i="16" s="1"/>
  <c r="BC62" i="16"/>
  <c r="BC7" i="16" s="1"/>
  <c r="BG62" i="16"/>
  <c r="BG7" i="16" s="1"/>
  <c r="L158" i="16"/>
  <c r="R178" i="16"/>
  <c r="G56" i="16"/>
  <c r="V72" i="16"/>
  <c r="V81" i="16"/>
  <c r="V88" i="16"/>
  <c r="V96" i="16"/>
  <c r="L99" i="16"/>
  <c r="G128" i="16"/>
  <c r="V137" i="16"/>
  <c r="V138" i="16"/>
  <c r="AH62" i="16"/>
  <c r="AH7" i="16" s="1"/>
  <c r="G151" i="16"/>
  <c r="V155" i="16"/>
  <c r="BP158" i="16"/>
  <c r="G160" i="16"/>
  <c r="G163" i="16"/>
  <c r="AF165" i="16"/>
  <c r="AX165" i="16"/>
  <c r="O165" i="16"/>
  <c r="AF170" i="16"/>
  <c r="AP62" i="16"/>
  <c r="AP7" i="16" s="1"/>
  <c r="BP170" i="16"/>
  <c r="R170" i="16"/>
  <c r="V176" i="16"/>
  <c r="G177" i="16"/>
  <c r="M62" i="16"/>
  <c r="M7" i="16" s="1"/>
  <c r="V181" i="16"/>
  <c r="G186" i="16"/>
  <c r="G188" i="16"/>
  <c r="G196" i="16"/>
  <c r="V198" i="16"/>
  <c r="G199" i="16"/>
  <c r="V206" i="16"/>
  <c r="AC208" i="16"/>
  <c r="G213" i="16"/>
  <c r="G221" i="16"/>
  <c r="G222" i="16"/>
  <c r="G223" i="16"/>
  <c r="V224" i="16"/>
  <c r="V225" i="16"/>
  <c r="G236" i="16"/>
  <c r="V247" i="16"/>
  <c r="V260" i="16"/>
  <c r="AM269" i="16"/>
  <c r="V297" i="16"/>
  <c r="V328" i="16"/>
  <c r="AX341" i="16"/>
  <c r="AC341" i="16"/>
  <c r="G60" i="16"/>
  <c r="K62" i="16"/>
  <c r="K7" i="16" s="1"/>
  <c r="AF63" i="16"/>
  <c r="AK62" i="16"/>
  <c r="AK7" i="16" s="1"/>
  <c r="BR62" i="16"/>
  <c r="BR7" i="16" s="1"/>
  <c r="G74" i="16"/>
  <c r="V77" i="16"/>
  <c r="G80" i="16"/>
  <c r="G82" i="16"/>
  <c r="V84" i="16"/>
  <c r="V89" i="16"/>
  <c r="G90" i="16"/>
  <c r="V92" i="16"/>
  <c r="G98" i="16"/>
  <c r="J62" i="16"/>
  <c r="J7" i="16" s="1"/>
  <c r="AM99" i="16"/>
  <c r="G110" i="16"/>
  <c r="G122" i="16"/>
  <c r="G127" i="16"/>
  <c r="W130" i="16"/>
  <c r="BS130" i="16"/>
  <c r="G132" i="16"/>
  <c r="G140" i="16"/>
  <c r="H142" i="16"/>
  <c r="BP142" i="16"/>
  <c r="R142" i="16"/>
  <c r="G150" i="16"/>
  <c r="AX152" i="16"/>
  <c r="O152" i="16"/>
  <c r="G157" i="16"/>
  <c r="AC158" i="16"/>
  <c r="AQ158" i="16"/>
  <c r="BS158" i="16"/>
  <c r="G159" i="16"/>
  <c r="V163" i="16"/>
  <c r="G164" i="16"/>
  <c r="V168" i="16"/>
  <c r="AC170" i="16"/>
  <c r="G173" i="16"/>
  <c r="G176" i="16"/>
  <c r="AM178" i="16"/>
  <c r="V189" i="16"/>
  <c r="AC192" i="16"/>
  <c r="G193" i="16"/>
  <c r="G194" i="16"/>
  <c r="G203" i="16"/>
  <c r="H215" i="16"/>
  <c r="V216" i="16"/>
  <c r="G229" i="16"/>
  <c r="G230" i="16"/>
  <c r="G231" i="16"/>
  <c r="G239" i="16"/>
  <c r="G244" i="16"/>
  <c r="AF251" i="16"/>
  <c r="V266" i="16"/>
  <c r="AC269" i="16"/>
  <c r="R287" i="16"/>
  <c r="V303" i="16"/>
  <c r="O305" i="16"/>
  <c r="AC305" i="16"/>
  <c r="V334" i="16"/>
  <c r="AQ341" i="16"/>
  <c r="R341" i="16"/>
  <c r="G355" i="16"/>
  <c r="G168" i="16"/>
  <c r="V169" i="16"/>
  <c r="H170" i="16"/>
  <c r="G175" i="16"/>
  <c r="AL62" i="16"/>
  <c r="AL7" i="16" s="1"/>
  <c r="AC233" i="16"/>
  <c r="AQ251" i="16"/>
  <c r="AM323" i="16"/>
  <c r="BS323" i="16"/>
  <c r="O178" i="16"/>
  <c r="V182" i="16"/>
  <c r="G183" i="16"/>
  <c r="V185" i="16"/>
  <c r="V190" i="16"/>
  <c r="G191" i="16"/>
  <c r="V194" i="16"/>
  <c r="R208" i="16"/>
  <c r="AX215" i="16"/>
  <c r="V218" i="16"/>
  <c r="V219" i="16"/>
  <c r="G225" i="16"/>
  <c r="V226" i="16"/>
  <c r="V227" i="16"/>
  <c r="H233" i="16"/>
  <c r="V235" i="16"/>
  <c r="G241" i="16"/>
  <c r="V243" i="16"/>
  <c r="H251" i="16"/>
  <c r="V253" i="16"/>
  <c r="AX251" i="16"/>
  <c r="V254" i="16"/>
  <c r="V255" i="16"/>
  <c r="G261" i="16"/>
  <c r="G262" i="16"/>
  <c r="V263" i="16"/>
  <c r="O269" i="16"/>
  <c r="BP269" i="16"/>
  <c r="G274" i="16"/>
  <c r="V275" i="16"/>
  <c r="V276" i="16"/>
  <c r="AQ269" i="16"/>
  <c r="G282" i="16"/>
  <c r="V283" i="16"/>
  <c r="V284" i="16"/>
  <c r="W287" i="16"/>
  <c r="G290" i="16"/>
  <c r="V292" i="16"/>
  <c r="G298" i="16"/>
  <c r="V300" i="16"/>
  <c r="BS305" i="16"/>
  <c r="G311" i="16"/>
  <c r="V312" i="16"/>
  <c r="V313" i="16"/>
  <c r="G319" i="16"/>
  <c r="V320" i="16"/>
  <c r="V321" i="16"/>
  <c r="W323" i="16"/>
  <c r="AQ323" i="16"/>
  <c r="G329" i="16"/>
  <c r="V331" i="16"/>
  <c r="G337" i="16"/>
  <c r="V339" i="16"/>
  <c r="V344" i="16"/>
  <c r="G350" i="16"/>
  <c r="V352" i="16"/>
  <c r="G358" i="16"/>
  <c r="V179" i="16"/>
  <c r="G185" i="16"/>
  <c r="V187" i="16"/>
  <c r="BP192" i="16"/>
  <c r="V193" i="16"/>
  <c r="G197" i="16"/>
  <c r="V204" i="16"/>
  <c r="AQ208" i="16"/>
  <c r="G209" i="16"/>
  <c r="G212" i="16"/>
  <c r="G219" i="16"/>
  <c r="V221" i="16"/>
  <c r="G227" i="16"/>
  <c r="V229" i="16"/>
  <c r="L233" i="16"/>
  <c r="V236" i="16"/>
  <c r="AQ233" i="16"/>
  <c r="R233" i="16"/>
  <c r="G240" i="16"/>
  <c r="G243" i="16"/>
  <c r="V244" i="16"/>
  <c r="G250" i="16"/>
  <c r="R251" i="16"/>
  <c r="BP251" i="16"/>
  <c r="G253" i="16"/>
  <c r="G254" i="16"/>
  <c r="G255" i="16"/>
  <c r="V257" i="16"/>
  <c r="G263" i="16"/>
  <c r="V265" i="16"/>
  <c r="G271" i="16"/>
  <c r="G276" i="16"/>
  <c r="V278" i="16"/>
  <c r="G284" i="16"/>
  <c r="V286" i="16"/>
  <c r="G292" i="16"/>
  <c r="G293" i="16"/>
  <c r="V294" i="16"/>
  <c r="G300" i="16"/>
  <c r="G301" i="16"/>
  <c r="V302" i="16"/>
  <c r="W305" i="16"/>
  <c r="V307" i="16"/>
  <c r="AQ305" i="16"/>
  <c r="V314" i="16"/>
  <c r="V315" i="16"/>
  <c r="G321" i="16"/>
  <c r="V322" i="16"/>
  <c r="H323" i="16"/>
  <c r="G331" i="16"/>
  <c r="V333" i="16"/>
  <c r="G339" i="16"/>
  <c r="H341" i="16"/>
  <c r="G344" i="16"/>
  <c r="V346" i="16"/>
  <c r="G352" i="16"/>
  <c r="V354" i="16"/>
  <c r="G257" i="16"/>
  <c r="V259" i="16"/>
  <c r="G265" i="16"/>
  <c r="V267" i="16"/>
  <c r="V272" i="16"/>
  <c r="R269" i="16"/>
  <c r="G278" i="16"/>
  <c r="V280" i="16"/>
  <c r="G286" i="16"/>
  <c r="L287" i="16"/>
  <c r="AX287" i="16"/>
  <c r="G295" i="16"/>
  <c r="V296" i="16"/>
  <c r="G302" i="16"/>
  <c r="G303" i="16"/>
  <c r="V304" i="16"/>
  <c r="AX305" i="16"/>
  <c r="G307" i="16"/>
  <c r="V309" i="16"/>
  <c r="G315" i="16"/>
  <c r="V317" i="16"/>
  <c r="R323" i="16"/>
  <c r="BP323" i="16"/>
  <c r="G326" i="16"/>
  <c r="V327" i="16"/>
  <c r="G333" i="16"/>
  <c r="G334" i="16"/>
  <c r="V335" i="16"/>
  <c r="O341" i="16"/>
  <c r="G346" i="16"/>
  <c r="V347" i="16"/>
  <c r="V348" i="16"/>
  <c r="G354" i="16"/>
  <c r="V355" i="16"/>
  <c r="V356" i="16"/>
  <c r="AQ142" i="16"/>
  <c r="AS62" i="16"/>
  <c r="AS7" i="16" s="1"/>
  <c r="BJ62" i="16"/>
  <c r="BJ7" i="16" s="1"/>
  <c r="AX142" i="16"/>
  <c r="V144" i="16"/>
  <c r="BK62" i="16"/>
  <c r="BK7" i="16" s="1"/>
  <c r="V136" i="16"/>
  <c r="AX130" i="16"/>
  <c r="AT62" i="16"/>
  <c r="AT7" i="16" s="1"/>
  <c r="AQ130" i="16"/>
  <c r="V113" i="16"/>
  <c r="AW62" i="16"/>
  <c r="AW7" i="16" s="1"/>
  <c r="V102" i="16"/>
  <c r="V119" i="16"/>
  <c r="V122" i="16"/>
  <c r="V111" i="16"/>
  <c r="AV62" i="16"/>
  <c r="AV7" i="16" s="1"/>
  <c r="BD62" i="16"/>
  <c r="BD7" i="16" s="1"/>
  <c r="BH62" i="16"/>
  <c r="BH7" i="16" s="1"/>
  <c r="BL62" i="16"/>
  <c r="BL7" i="16" s="1"/>
  <c r="BA62" i="16"/>
  <c r="BA7" i="16" s="1"/>
  <c r="BI62" i="16"/>
  <c r="BI7" i="16" s="1"/>
  <c r="AX99" i="16"/>
  <c r="V100" i="16"/>
  <c r="V112" i="16"/>
  <c r="V120" i="16"/>
  <c r="V114" i="16"/>
  <c r="V123" i="16"/>
  <c r="V74" i="16"/>
  <c r="V82" i="16"/>
  <c r="V90" i="16"/>
  <c r="V75" i="16"/>
  <c r="V71" i="16"/>
  <c r="V80" i="16"/>
  <c r="V87" i="16"/>
  <c r="V64" i="16"/>
  <c r="G102" i="16"/>
  <c r="H99" i="16"/>
  <c r="O170" i="16"/>
  <c r="G172" i="16"/>
  <c r="V342" i="16"/>
  <c r="W341" i="16"/>
  <c r="G10" i="16"/>
  <c r="O26" i="16"/>
  <c r="G29" i="16"/>
  <c r="G33" i="16"/>
  <c r="G37" i="16"/>
  <c r="G41" i="16"/>
  <c r="O44" i="16"/>
  <c r="AX44" i="16"/>
  <c r="G46" i="16"/>
  <c r="AQ44" i="16"/>
  <c r="G50" i="16"/>
  <c r="G54" i="16"/>
  <c r="V61" i="16"/>
  <c r="H63" i="16"/>
  <c r="L63" i="16"/>
  <c r="AM63" i="16"/>
  <c r="AN62" i="16"/>
  <c r="BU62" i="16"/>
  <c r="BU7" i="16" s="1"/>
  <c r="BS63" i="16"/>
  <c r="N62" i="16"/>
  <c r="N7" i="16" s="1"/>
  <c r="AU62" i="16"/>
  <c r="AU7" i="16" s="1"/>
  <c r="V104" i="16"/>
  <c r="V133" i="16"/>
  <c r="V141" i="16"/>
  <c r="V146" i="16"/>
  <c r="G153" i="16"/>
  <c r="L152" i="16"/>
  <c r="V154" i="16"/>
  <c r="H165" i="16"/>
  <c r="W165" i="16"/>
  <c r="AC165" i="16"/>
  <c r="AQ170" i="16"/>
  <c r="G195" i="16"/>
  <c r="O192" i="16"/>
  <c r="G217" i="16"/>
  <c r="L215" i="16"/>
  <c r="AQ63" i="16"/>
  <c r="AR62" i="16"/>
  <c r="W8" i="16"/>
  <c r="BS26" i="16"/>
  <c r="L44" i="16"/>
  <c r="BP44" i="16"/>
  <c r="G58" i="16"/>
  <c r="AB62" i="16"/>
  <c r="AB7" i="16" s="1"/>
  <c r="AJ62" i="16"/>
  <c r="BP63" i="16"/>
  <c r="BQ62" i="16"/>
  <c r="R63" i="16"/>
  <c r="V66" i="16"/>
  <c r="V73" i="16"/>
  <c r="V78" i="16"/>
  <c r="G79" i="16"/>
  <c r="V83" i="16"/>
  <c r="V85" i="16"/>
  <c r="V91" i="16"/>
  <c r="O99" i="16"/>
  <c r="BS99" i="16"/>
  <c r="V107" i="16"/>
  <c r="V116" i="16"/>
  <c r="V125" i="16"/>
  <c r="AM130" i="16"/>
  <c r="V135" i="16"/>
  <c r="AF142" i="16"/>
  <c r="O142" i="16"/>
  <c r="G144" i="16"/>
  <c r="V148" i="16"/>
  <c r="AF152" i="16"/>
  <c r="V156" i="16"/>
  <c r="AX158" i="16"/>
  <c r="V159" i="16"/>
  <c r="G166" i="16"/>
  <c r="L165" i="16"/>
  <c r="V167" i="16"/>
  <c r="W170" i="16"/>
  <c r="AM170" i="16"/>
  <c r="V172" i="16"/>
  <c r="G179" i="16"/>
  <c r="L178" i="16"/>
  <c r="R192" i="16"/>
  <c r="G313" i="16"/>
  <c r="L305" i="16"/>
  <c r="V29" i="16"/>
  <c r="V33" i="16"/>
  <c r="V37" i="16"/>
  <c r="V41" i="16"/>
  <c r="V47" i="16"/>
  <c r="V51" i="16"/>
  <c r="V55" i="16"/>
  <c r="V59" i="16"/>
  <c r="AD62" i="16"/>
  <c r="S62" i="16"/>
  <c r="S7" i="16" s="1"/>
  <c r="AZ62" i="16"/>
  <c r="AZ7" i="16" s="1"/>
  <c r="AX63" i="16"/>
  <c r="V93" i="16"/>
  <c r="AE62" i="16"/>
  <c r="AE7" i="16" s="1"/>
  <c r="AI62" i="16"/>
  <c r="AI7" i="16" s="1"/>
  <c r="V110" i="16"/>
  <c r="V118" i="16"/>
  <c r="V127" i="16"/>
  <c r="BP130" i="16"/>
  <c r="R130" i="16"/>
  <c r="V150" i="16"/>
  <c r="V161" i="16"/>
  <c r="V174" i="16"/>
  <c r="G204" i="16"/>
  <c r="L200" i="16"/>
  <c r="AY62" i="16"/>
  <c r="BT62" i="16"/>
  <c r="H178" i="16"/>
  <c r="AC178" i="16"/>
  <c r="L192" i="16"/>
  <c r="V201" i="16"/>
  <c r="V205" i="16"/>
  <c r="W208" i="16"/>
  <c r="AM208" i="16"/>
  <c r="V210" i="16"/>
  <c r="AF215" i="16"/>
  <c r="BP215" i="16"/>
  <c r="V220" i="16"/>
  <c r="V228" i="16"/>
  <c r="O233" i="16"/>
  <c r="AF233" i="16"/>
  <c r="V237" i="16"/>
  <c r="AM251" i="16"/>
  <c r="BS251" i="16"/>
  <c r="V288" i="16"/>
  <c r="AC287" i="16"/>
  <c r="G294" i="16"/>
  <c r="O287" i="16"/>
  <c r="AX323" i="16"/>
  <c r="W178" i="16"/>
  <c r="V180" i="16"/>
  <c r="V184" i="16"/>
  <c r="V188" i="16"/>
  <c r="H192" i="16"/>
  <c r="BS192" i="16"/>
  <c r="V195" i="16"/>
  <c r="V199" i="16"/>
  <c r="AQ200" i="16"/>
  <c r="BS200" i="16"/>
  <c r="V207" i="16"/>
  <c r="V212" i="16"/>
  <c r="R215" i="16"/>
  <c r="V222" i="16"/>
  <c r="V230" i="16"/>
  <c r="AF178" i="16"/>
  <c r="V186" i="16"/>
  <c r="AX192" i="16"/>
  <c r="AM200" i="16"/>
  <c r="V203" i="16"/>
  <c r="AF208" i="16"/>
  <c r="O208" i="16"/>
  <c r="G210" i="16"/>
  <c r="V214" i="16"/>
  <c r="V217" i="16"/>
  <c r="W215" i="16"/>
  <c r="AQ215" i="16"/>
  <c r="BP233" i="16"/>
  <c r="O251" i="16"/>
  <c r="BP341" i="16"/>
  <c r="W233" i="16"/>
  <c r="V234" i="16"/>
  <c r="G235" i="16"/>
  <c r="V242" i="16"/>
  <c r="V245" i="16"/>
  <c r="V249" i="16"/>
  <c r="G256" i="16"/>
  <c r="G264" i="16"/>
  <c r="V270" i="16"/>
  <c r="W269" i="16"/>
  <c r="V277" i="16"/>
  <c r="V285" i="16"/>
  <c r="G289" i="16"/>
  <c r="G297" i="16"/>
  <c r="V308" i="16"/>
  <c r="V316" i="16"/>
  <c r="G330" i="16"/>
  <c r="G338" i="16"/>
  <c r="G342" i="16"/>
  <c r="L341" i="16"/>
  <c r="V343" i="16"/>
  <c r="V351" i="16"/>
  <c r="G232" i="16"/>
  <c r="AX233" i="16"/>
  <c r="BS233" i="16"/>
  <c r="V240" i="16"/>
  <c r="V246" i="16"/>
  <c r="V250" i="16"/>
  <c r="G252" i="16"/>
  <c r="AC251" i="16"/>
  <c r="G258" i="16"/>
  <c r="G266" i="16"/>
  <c r="G270" i="16"/>
  <c r="L269" i="16"/>
  <c r="V271" i="16"/>
  <c r="V279" i="16"/>
  <c r="H287" i="16"/>
  <c r="AM287" i="16"/>
  <c r="G291" i="16"/>
  <c r="G299" i="16"/>
  <c r="AF305" i="16"/>
  <c r="BP305" i="16"/>
  <c r="V310" i="16"/>
  <c r="V318" i="16"/>
  <c r="G324" i="16"/>
  <c r="AC323" i="16"/>
  <c r="V325" i="16"/>
  <c r="G332" i="16"/>
  <c r="G340" i="16"/>
  <c r="AF341" i="16"/>
  <c r="V345" i="16"/>
  <c r="V353" i="16"/>
  <c r="V238" i="16"/>
  <c r="AF269" i="16"/>
  <c r="BS287" i="16"/>
  <c r="R305" i="16"/>
  <c r="O323" i="16"/>
  <c r="G325" i="16"/>
  <c r="V306" i="16"/>
  <c r="V215" i="16" l="1"/>
  <c r="G152" i="16"/>
  <c r="G130" i="16"/>
  <c r="V200" i="16"/>
  <c r="G208" i="16"/>
  <c r="G165" i="16"/>
  <c r="G251" i="16"/>
  <c r="G200" i="16"/>
  <c r="BP62" i="16"/>
  <c r="V152" i="16"/>
  <c r="AC62" i="16"/>
  <c r="V170" i="16"/>
  <c r="G99" i="16"/>
  <c r="V8" i="16"/>
  <c r="V269" i="16"/>
  <c r="G269" i="16"/>
  <c r="G305" i="16"/>
  <c r="V287" i="16"/>
  <c r="V251" i="16"/>
  <c r="V305" i="16"/>
  <c r="G178" i="16"/>
  <c r="V158" i="16"/>
  <c r="G142" i="16"/>
  <c r="V99" i="16"/>
  <c r="AF62" i="16"/>
  <c r="G192" i="16"/>
  <c r="G170" i="16"/>
  <c r="G158" i="16"/>
  <c r="V323" i="16"/>
  <c r="G215" i="16"/>
  <c r="G341" i="16"/>
  <c r="G233" i="16"/>
  <c r="V192" i="16"/>
  <c r="V44" i="16"/>
  <c r="V26" i="16"/>
  <c r="O62" i="16"/>
  <c r="O7" i="16" s="1"/>
  <c r="G63" i="16"/>
  <c r="G44" i="16"/>
  <c r="G26" i="16"/>
  <c r="G8" i="16"/>
  <c r="BQ7" i="16"/>
  <c r="BP7" i="16" s="1"/>
  <c r="H7" i="16"/>
  <c r="V63" i="16"/>
  <c r="V142" i="16"/>
  <c r="V130" i="16"/>
  <c r="AY7" i="16"/>
  <c r="AX7" i="16" s="1"/>
  <c r="AX62" i="16"/>
  <c r="G287" i="16"/>
  <c r="R62" i="16"/>
  <c r="R7" i="16" s="1"/>
  <c r="V165" i="16"/>
  <c r="AJ7" i="16"/>
  <c r="AF7" i="16" s="1"/>
  <c r="AQ62" i="16"/>
  <c r="AR7" i="16"/>
  <c r="AQ7" i="16" s="1"/>
  <c r="L62" i="16"/>
  <c r="L7" i="16" s="1"/>
  <c r="AD7" i="16"/>
  <c r="AC7" i="16" s="1"/>
  <c r="V233" i="16"/>
  <c r="G323" i="16"/>
  <c r="V208" i="16"/>
  <c r="W62" i="16"/>
  <c r="W7" i="16" s="1"/>
  <c r="V178" i="16"/>
  <c r="BS62" i="16"/>
  <c r="BT7" i="16"/>
  <c r="BS7" i="16" s="1"/>
  <c r="H62" i="16"/>
  <c r="V341" i="16"/>
  <c r="AM62" i="16"/>
  <c r="AN7" i="16"/>
  <c r="AM7" i="16" s="1"/>
  <c r="G62" i="16" l="1"/>
  <c r="G7" i="16" s="1"/>
  <c r="V62" i="16"/>
  <c r="V7" i="16" s="1"/>
</calcChain>
</file>

<file path=xl/sharedStrings.xml><?xml version="1.0" encoding="utf-8"?>
<sst xmlns="http://schemas.openxmlformats.org/spreadsheetml/2006/main" count="466" uniqueCount="237">
  <si>
    <t>ARHITEKTUURI JA EHITUSE OSAKOND</t>
  </si>
  <si>
    <t>01112</t>
  </si>
  <si>
    <t>08207</t>
  </si>
  <si>
    <t>AVALIKE SUHETE OSAKOND</t>
  </si>
  <si>
    <t>01600</t>
  </si>
  <si>
    <t>09800</t>
  </si>
  <si>
    <t>ETTEVÕTLUSE OSAKOND</t>
  </si>
  <si>
    <t>HARIDUSOSAKOND</t>
  </si>
  <si>
    <t>09110</t>
  </si>
  <si>
    <t>09212</t>
  </si>
  <si>
    <t>09213</t>
  </si>
  <si>
    <t>09220</t>
  </si>
  <si>
    <t>09221</t>
  </si>
  <si>
    <t>09600</t>
  </si>
  <si>
    <t>09601</t>
  </si>
  <si>
    <t>09602</t>
  </si>
  <si>
    <t>09609</t>
  </si>
  <si>
    <t>KULTUURIOSAKOND</t>
  </si>
  <si>
    <t>LINNAKANTSELEI</t>
  </si>
  <si>
    <t>Avalik kord</t>
  </si>
  <si>
    <t>03600</t>
  </si>
  <si>
    <t>LINNAMAJANDUSE OSAKOND</t>
  </si>
  <si>
    <t>04510</t>
  </si>
  <si>
    <t>05400</t>
  </si>
  <si>
    <t>05600</t>
  </si>
  <si>
    <t>LINNAPLANEERIMISE JA MAAKORRALDUSE OSAKOND</t>
  </si>
  <si>
    <t>LINNAVARADE OSAKOND</t>
  </si>
  <si>
    <t>06100</t>
  </si>
  <si>
    <t>RAHANDUSOSAKOND</t>
  </si>
  <si>
    <t>09510</t>
  </si>
  <si>
    <t>09300</t>
  </si>
  <si>
    <t>Haridusosakond</t>
  </si>
  <si>
    <t>Tegevusala</t>
  </si>
  <si>
    <t>erisoodustus</t>
  </si>
  <si>
    <t>Hugo Treffneri Gümnaasium</t>
  </si>
  <si>
    <t>Kristjan Jaak Petersoni Gümnaasium</t>
  </si>
  <si>
    <t>Hariduse Tugiteenuste Keskus</t>
  </si>
  <si>
    <t>Miina Härma Gümnaasium</t>
  </si>
  <si>
    <t>lähetused</t>
  </si>
  <si>
    <t>Lasteaed Klaabu</t>
  </si>
  <si>
    <t>Lasteaed Karoliine</t>
  </si>
  <si>
    <t>Lasteaed Kivike</t>
  </si>
  <si>
    <t>Lasteaed Krõll</t>
  </si>
  <si>
    <t>Lasteaed Lotte</t>
  </si>
  <si>
    <t>Lasteaed Maarjamõisa</t>
  </si>
  <si>
    <t>Lasteaed Mõmmik</t>
  </si>
  <si>
    <t>Lasteaed Naerumaa</t>
  </si>
  <si>
    <t>Lasteaed Piilupesa</t>
  </si>
  <si>
    <t>toitlustamine</t>
  </si>
  <si>
    <t>Lasteaed Ploomike</t>
  </si>
  <si>
    <t>Lasteaed Poku</t>
  </si>
  <si>
    <t>Lasteaed Pääsupesa</t>
  </si>
  <si>
    <t>Lasteaed Ristikhein</t>
  </si>
  <si>
    <t>Lasteaed Sass</t>
  </si>
  <si>
    <t>Lasteaed Sipsik</t>
  </si>
  <si>
    <t>Lasteaed Triinu ja Taavi</t>
  </si>
  <si>
    <t>Lasteaed Tõruke</t>
  </si>
  <si>
    <t>Lasteaed Tähtvere</t>
  </si>
  <si>
    <t>Aleksander Puškini Kool</t>
  </si>
  <si>
    <t>Descartes'i Kool</t>
  </si>
  <si>
    <t>Forseliuse Kool</t>
  </si>
  <si>
    <t>Hansa Kool</t>
  </si>
  <si>
    <t>Karlova Kool</t>
  </si>
  <si>
    <t>Kesklinna Kool</t>
  </si>
  <si>
    <t>Kivilinna Kool</t>
  </si>
  <si>
    <t>Kroonuaia Kool</t>
  </si>
  <si>
    <t>Mart Reiniku Kool</t>
  </si>
  <si>
    <t>Raatuse Kool</t>
  </si>
  <si>
    <t>Tamme Kool</t>
  </si>
  <si>
    <t>Variku Kool</t>
  </si>
  <si>
    <t>Veeriku Kool</t>
  </si>
  <si>
    <t>Maarja Kool</t>
  </si>
  <si>
    <t>Jaan Poska Gümnaasium</t>
  </si>
  <si>
    <t>Annelinna Gümnaasium</t>
  </si>
  <si>
    <t>Herbert Masingu Kool</t>
  </si>
  <si>
    <t>Lasteaed Rukkilill</t>
  </si>
  <si>
    <t>Lasteaed Sirel</t>
  </si>
  <si>
    <t>Lasteaed Annike</t>
  </si>
  <si>
    <t>Lasteaed Kelluke</t>
  </si>
  <si>
    <t>Lasteaed Meelespea</t>
  </si>
  <si>
    <t>Lasteaed Midrimaa</t>
  </si>
  <si>
    <t>Struktuuriüksus, asutus, 
tegevusvaldkond</t>
  </si>
  <si>
    <t>Eealrveliik*</t>
  </si>
  <si>
    <t>Rahastaja</t>
  </si>
  <si>
    <t>Kokku 
TULUD</t>
  </si>
  <si>
    <t>Saadavad toetused</t>
  </si>
  <si>
    <t>sihtfinantseerimine põhivara soetuseks</t>
  </si>
  <si>
    <t>sihtfinantseerimine 
tegevukuludeks</t>
  </si>
  <si>
    <t>tegevustoetused</t>
  </si>
  <si>
    <t>Kaupde ja teenuste müük</t>
  </si>
  <si>
    <t>sotsiaalteenus</t>
  </si>
  <si>
    <t>x</t>
  </si>
  <si>
    <t>Vara müük</t>
  </si>
  <si>
    <t>Muud tulud</t>
  </si>
  <si>
    <t>Aasta alguse jäägi 
arvel</t>
  </si>
  <si>
    <t>Kokku 
KULUD</t>
  </si>
  <si>
    <t>Põhivara 
soetus</t>
  </si>
  <si>
    <t>põhivara 
soetus</t>
  </si>
  <si>
    <t>infotehno- 
loogia</t>
  </si>
  <si>
    <t>muu
põhivara</t>
  </si>
  <si>
    <t>tarkvara 
soetus</t>
  </si>
  <si>
    <t>Lühiajalised kohustused</t>
  </si>
  <si>
    <t>võlakirjade 
emiteerimine</t>
  </si>
  <si>
    <t>kapitalirendi 
kohustused</t>
  </si>
  <si>
    <t>Antavad 
sotsiaaltoetused</t>
  </si>
  <si>
    <t>peretoetus</t>
  </si>
  <si>
    <t>toimetuleku- 
toetus</t>
  </si>
  <si>
    <t>õppetoetused</t>
  </si>
  <si>
    <t>maksukulud 
toetuselt</t>
  </si>
  <si>
    <t>täiendavad 
sotstoetused</t>
  </si>
  <si>
    <t>preemiad</t>
  </si>
  <si>
    <t>Antavad toetused</t>
  </si>
  <si>
    <t>Tööjõukulud</t>
  </si>
  <si>
    <t>avaliku teenistuse 
ametnike töötasu</t>
  </si>
  <si>
    <t>töölepinguga 
töötajate töötasu</t>
  </si>
  <si>
    <t>võlaõiguslike 
lepingutega töötasu</t>
  </si>
  <si>
    <t>muude isikute
 töötasu</t>
  </si>
  <si>
    <t>maksud töötasult</t>
  </si>
  <si>
    <t>Majandamis- 
kulud</t>
  </si>
  <si>
    <t>administreerimis- 
kulud</t>
  </si>
  <si>
    <t>uurimis- ja 
arendustööd</t>
  </si>
  <si>
    <t>koolitused</t>
  </si>
  <si>
    <t>ruumide 
ülalpidamine</t>
  </si>
  <si>
    <t>rajatiste hooldus</t>
  </si>
  <si>
    <t>sõidukite 
ülalpidamine</t>
  </si>
  <si>
    <t>info-kommunikats. 
tehnol kulud</t>
  </si>
  <si>
    <t>kulud inventarile</t>
  </si>
  <si>
    <t>meditsiinikulud 
ja hügieenitarbed</t>
  </si>
  <si>
    <t>õppevahendid ja 
3ndate isikute koolitus</t>
  </si>
  <si>
    <t>ürituste 
korraldamine</t>
  </si>
  <si>
    <t>sotsiaalteenused</t>
  </si>
  <si>
    <t>muu erivarustus ja -materjalid</t>
  </si>
  <si>
    <t>muud maj.kulud</t>
  </si>
  <si>
    <t>Muud 
tegevuskulud</t>
  </si>
  <si>
    <t>maksu-, 
lõivukulud</t>
  </si>
  <si>
    <t xml:space="preserve">muud 
tegevuskulud </t>
  </si>
  <si>
    <t>Finantskulud</t>
  </si>
  <si>
    <t>võlakirjade 
intressikulu</t>
  </si>
  <si>
    <t>kapitalirendi
 intressikulu</t>
  </si>
  <si>
    <t>Klassifikaator:</t>
  </si>
  <si>
    <t>Kokku</t>
  </si>
  <si>
    <t>Alusharidus</t>
  </si>
  <si>
    <t>126</t>
  </si>
  <si>
    <t>114</t>
  </si>
  <si>
    <t>140</t>
  </si>
  <si>
    <t>127</t>
  </si>
  <si>
    <t>138</t>
  </si>
  <si>
    <t>128</t>
  </si>
  <si>
    <t>115</t>
  </si>
  <si>
    <t>136</t>
  </si>
  <si>
    <t>129</t>
  </si>
  <si>
    <t>141</t>
  </si>
  <si>
    <t>119</t>
  </si>
  <si>
    <t>120</t>
  </si>
  <si>
    <t>130</t>
  </si>
  <si>
    <t>117</t>
  </si>
  <si>
    <t>121</t>
  </si>
  <si>
    <t>131</t>
  </si>
  <si>
    <t>132</t>
  </si>
  <si>
    <t>139</t>
  </si>
  <si>
    <t>122</t>
  </si>
  <si>
    <t>135</t>
  </si>
  <si>
    <t>134</t>
  </si>
  <si>
    <t>133</t>
  </si>
  <si>
    <t>Põhihariduse otsekulud</t>
  </si>
  <si>
    <t>170</t>
  </si>
  <si>
    <t>151</t>
  </si>
  <si>
    <t>153</t>
  </si>
  <si>
    <t>154</t>
  </si>
  <si>
    <t>160</t>
  </si>
  <si>
    <t>155</t>
  </si>
  <si>
    <t>Ilmatsalu Põhikool</t>
  </si>
  <si>
    <t>157</t>
  </si>
  <si>
    <t>158</t>
  </si>
  <si>
    <t>159</t>
  </si>
  <si>
    <t>161</t>
  </si>
  <si>
    <t>163</t>
  </si>
  <si>
    <t>164</t>
  </si>
  <si>
    <t>165</t>
  </si>
  <si>
    <t>169</t>
  </si>
  <si>
    <t>171</t>
  </si>
  <si>
    <t>181</t>
  </si>
  <si>
    <t>Täiskasvanute Gümnaasium</t>
  </si>
  <si>
    <t>162</t>
  </si>
  <si>
    <t>172</t>
  </si>
  <si>
    <t>Üldkeskhariduse otsekulud</t>
  </si>
  <si>
    <t>156</t>
  </si>
  <si>
    <t>152</t>
  </si>
  <si>
    <t>Põhi- ja üldkeskhariduse kaudsed kulud</t>
  </si>
  <si>
    <t>Täiskasvanute gümnaasiumide kaudsed kulud</t>
  </si>
  <si>
    <r>
      <t xml:space="preserve">Kutseõpe </t>
    </r>
    <r>
      <rPr>
        <sz val="11"/>
        <color theme="1"/>
        <rFont val="Times New Roman"/>
        <family val="1"/>
        <charset val="186"/>
      </rPr>
      <t>- Kutsehariduskeskus</t>
    </r>
  </si>
  <si>
    <t>Noorte huviharidus ja -tegevus</t>
  </si>
  <si>
    <t>Koolitransport</t>
  </si>
  <si>
    <t>Kutsehariduskeskus</t>
  </si>
  <si>
    <t>Koolitoit</t>
  </si>
  <si>
    <t xml:space="preserve">Miina Härma Gümnaasium </t>
  </si>
  <si>
    <t>Öömaja</t>
  </si>
  <si>
    <t>Muud hariduse abiteenused</t>
  </si>
  <si>
    <t>Muu haridus</t>
  </si>
  <si>
    <t>SOTSIAAL- JA TERVISHOIUOSAKOND</t>
  </si>
  <si>
    <t>VOLIKOGU KANTSELEI</t>
  </si>
  <si>
    <t>H. Masingu Kool</t>
  </si>
  <si>
    <t>Linna teed ja tänavad</t>
  </si>
  <si>
    <t>Haljastus</t>
  </si>
  <si>
    <t>Muu keskkonnakaitse</t>
  </si>
  <si>
    <t>Linnavalitsus</t>
  </si>
  <si>
    <t>ühistegevus</t>
  </si>
  <si>
    <t>Elamumajanduse arendamine</t>
  </si>
  <si>
    <t>Muinsuskaitse</t>
  </si>
  <si>
    <t>Koolieelsed lasteasutused</t>
  </si>
  <si>
    <t>Noorte huviharidus ja huvitegevus</t>
  </si>
  <si>
    <t>Muu sotsiaalsete riskirühmade kaitse</t>
  </si>
  <si>
    <t>Õhutransport</t>
  </si>
  <si>
    <t>04540</t>
  </si>
  <si>
    <t>HarMin</t>
  </si>
  <si>
    <t>*</t>
  </si>
  <si>
    <t>21 - finantseerimiseelarve põhitegevuskulud</t>
  </si>
  <si>
    <t xml:space="preserve">11 - investeerimiskulud finantseerimiseelarves, </t>
  </si>
  <si>
    <t>15 - investeerimiskulud majandamiseelarves saadud toetuste arvel</t>
  </si>
  <si>
    <t>Muu vabaaeg ja kultuur</t>
  </si>
  <si>
    <t>08600</t>
  </si>
  <si>
    <t>Lasteaed Hellik</t>
  </si>
  <si>
    <t>Lasteaed Rõõmupesa</t>
  </si>
  <si>
    <t>Lasteaed Helika</t>
  </si>
  <si>
    <t>Lasteaed Kannike</t>
  </si>
  <si>
    <t>Lasteaed Lepatriinu</t>
  </si>
  <si>
    <t>Maarja Kooli Lasteaed</t>
  </si>
  <si>
    <t>Innove</t>
  </si>
  <si>
    <t>Jäätmekäitlus</t>
  </si>
  <si>
    <t>VVlg2</t>
  </si>
  <si>
    <t>eesti keele õpe uussisserändajatele</t>
  </si>
  <si>
    <r>
      <t xml:space="preserve">Ümberpaigutused Tartu linna 2018. a finantseerimiseelarves </t>
    </r>
    <r>
      <rPr>
        <i/>
        <sz val="12"/>
        <color theme="1"/>
        <rFont val="Times New Roman"/>
        <family val="1"/>
        <charset val="186"/>
      </rPr>
      <t>(eurodes)</t>
    </r>
  </si>
  <si>
    <t>I Muusikakool</t>
  </si>
  <si>
    <t>II Muusikakool</t>
  </si>
  <si>
    <t>Lastekunstikool</t>
  </si>
  <si>
    <t>osakond</t>
  </si>
  <si>
    <t>SiseM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</si>
</sst>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k_r_-;\-* #,##0.00\ _k_r_-;_-* &quot;-&quot;??\ _k_r_-;_-@_-"/>
    <numFmt numFmtId="164" formatCode="_-* #,##0.00\ _€_-;\-* #,##0.00\ _€_-;_-* &quot;-&quot;??\ _€_-;_-@_-"/>
    <numFmt numFmtId="165" formatCode="_(* #,##0.00_);_(* \(#,##0.00\);_(* &quot;-&quot;??_);_(@_)"/>
    <numFmt numFmtId="166" formatCode="\ #,##0.00&quot;     &quot;;\-#,##0.00&quot;     &quot;;&quot; -&quot;#&quot;     &quot;;@\ "/>
    <numFmt numFmtId="167" formatCode="_-* #,##0.00\ _€_-;\-* #,##0.00\ _€_-;_-* \-??\ _€_-;_-@_-"/>
  </numFmts>
  <fonts count="69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sz val="9"/>
      <name val="Arial"/>
      <family val="2"/>
      <charset val="186"/>
    </font>
    <font>
      <b/>
      <sz val="11"/>
      <color indexed="8"/>
      <name val="Calibri"/>
      <family val="2"/>
      <charset val="186"/>
    </font>
    <font>
      <b/>
      <sz val="11"/>
      <color indexed="52"/>
      <name val="Calibri"/>
      <family val="2"/>
      <charset val="186"/>
    </font>
    <font>
      <sz val="11"/>
      <color indexed="10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8"/>
      <color indexed="56"/>
      <name val="Cambria"/>
      <family val="2"/>
      <charset val="186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86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b/>
      <sz val="11"/>
      <color indexed="63"/>
      <name val="Calibri"/>
      <family val="2"/>
      <charset val="186"/>
    </font>
    <font>
      <sz val="11"/>
      <color indexed="8"/>
      <name val="Calibri"/>
      <family val="2"/>
      <charset val="186"/>
      <scheme val="minor"/>
    </font>
    <font>
      <b/>
      <sz val="15"/>
      <color indexed="62"/>
      <name val="Calibri"/>
      <family val="2"/>
      <charset val="186"/>
    </font>
    <font>
      <b/>
      <sz val="13"/>
      <color indexed="62"/>
      <name val="Calibri"/>
      <family val="2"/>
      <charset val="186"/>
    </font>
    <font>
      <b/>
      <sz val="11"/>
      <color indexed="62"/>
      <name val="Calibri"/>
      <family val="2"/>
      <charset val="186"/>
    </font>
    <font>
      <sz val="10"/>
      <color indexed="8"/>
      <name val="Arial"/>
      <family val="2"/>
      <charset val="186"/>
    </font>
    <font>
      <sz val="10"/>
      <color indexed="9"/>
      <name val="Arial"/>
      <family val="2"/>
      <charset val="186"/>
    </font>
    <font>
      <sz val="11"/>
      <color theme="1"/>
      <name val="Arial"/>
      <family val="2"/>
      <charset val="186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1"/>
      <color theme="0" tint="-0.499984740745262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b/>
      <sz val="12"/>
      <color theme="0" tint="-0.499984740745262"/>
      <name val="Times New Roman"/>
      <family val="1"/>
      <charset val="186"/>
    </font>
    <font>
      <sz val="10"/>
      <color theme="0" tint="-0.34998626667073579"/>
      <name val="Times New Roman"/>
      <family val="1"/>
      <charset val="186"/>
    </font>
    <font>
      <b/>
      <sz val="9"/>
      <color theme="0" tint="-0.34998626667073579"/>
      <name val="Times New Roman"/>
      <family val="1"/>
      <charset val="186"/>
    </font>
    <font>
      <sz val="9"/>
      <color theme="0" tint="-0.34998626667073579"/>
      <name val="Times New Roman"/>
      <family val="1"/>
      <charset val="186"/>
    </font>
    <font>
      <i/>
      <sz val="9"/>
      <color theme="1"/>
      <name val="Times New Roman"/>
      <family val="1"/>
      <charset val="186"/>
    </font>
    <font>
      <i/>
      <sz val="9"/>
      <color theme="0" tint="-0.499984740745262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b/>
      <i/>
      <sz val="9"/>
      <color theme="1"/>
      <name val="Times New Roman"/>
      <family val="1"/>
      <charset val="186"/>
    </font>
    <font>
      <b/>
      <i/>
      <sz val="11"/>
      <color theme="1"/>
      <name val="Times New Roman"/>
      <family val="1"/>
      <charset val="186"/>
    </font>
    <font>
      <b/>
      <sz val="11"/>
      <color theme="0" tint="-0.499984740745262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1"/>
      <name val="Times New Roman"/>
      <family val="1"/>
      <charset val="186"/>
    </font>
    <font>
      <sz val="9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</fonts>
  <fills count="8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31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26"/>
      </patternFill>
    </fill>
    <fill>
      <patternFill patternType="solid">
        <fgColor indexed="49"/>
        <bgColor indexed="40"/>
      </patternFill>
    </fill>
    <fill>
      <patternFill patternType="solid">
        <fgColor indexed="42"/>
        <bgColor indexed="27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52"/>
        <b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26"/>
      </patternFill>
    </fill>
    <fill>
      <patternFill patternType="solid">
        <fgColor indexed="10"/>
        <bgColor indexed="53"/>
      </patternFill>
    </fill>
    <fill>
      <patternFill patternType="solid">
        <fgColor indexed="19"/>
        <bgColor indexed="57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1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1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4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/>
      <top style="thin">
        <color indexed="64"/>
      </top>
      <bottom/>
      <diagonal/>
    </border>
    <border>
      <left style="double">
        <color auto="1"/>
      </left>
      <right style="double">
        <color auto="1"/>
      </right>
      <top style="thin">
        <color indexed="64"/>
      </top>
      <bottom/>
      <diagonal/>
    </border>
    <border>
      <left style="thin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 style="double">
        <color auto="1"/>
      </left>
      <right style="double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indexed="64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/>
      <top style="medium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/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double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double">
        <color auto="1"/>
      </left>
      <right style="double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double">
        <color auto="1"/>
      </left>
      <right style="double">
        <color auto="1"/>
      </right>
      <top style="medium">
        <color auto="1"/>
      </top>
      <bottom/>
      <diagonal/>
    </border>
    <border>
      <left style="hair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hair">
        <color auto="1"/>
      </left>
      <right/>
      <top style="medium">
        <color auto="1"/>
      </top>
      <bottom/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double">
        <color auto="1"/>
      </left>
      <right style="double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thin">
        <color auto="1"/>
      </right>
      <top/>
      <bottom style="medium">
        <color auto="1"/>
      </bottom>
      <diagonal/>
    </border>
    <border>
      <left style="double">
        <color auto="1"/>
      </left>
      <right style="double">
        <color auto="1"/>
      </right>
      <top/>
      <bottom style="medium">
        <color auto="1"/>
      </bottom>
      <diagonal/>
    </border>
    <border>
      <left style="hair">
        <color auto="1"/>
      </left>
      <right style="thin">
        <color indexed="64"/>
      </right>
      <top/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thin">
        <color indexed="64"/>
      </bottom>
      <diagonal/>
    </border>
  </borders>
  <cellStyleXfs count="23518">
    <xf numFmtId="0" fontId="0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165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" fillId="0" borderId="0"/>
    <xf numFmtId="0" fontId="19" fillId="0" borderId="0"/>
    <xf numFmtId="165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20" fillId="0" borderId="0"/>
    <xf numFmtId="0" fontId="23" fillId="33" borderId="10" applyNumberFormat="0" applyAlignment="0" applyProtection="0"/>
    <xf numFmtId="0" fontId="24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25" fillId="0" borderId="12" applyNumberFormat="0" applyFill="0" applyAlignment="0" applyProtection="0"/>
    <xf numFmtId="0" fontId="20" fillId="34" borderId="13" applyNumberFormat="0" applyAlignment="0" applyProtection="0"/>
    <xf numFmtId="0" fontId="26" fillId="35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43" fontId="19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23" fillId="33" borderId="10" applyNumberFormat="0" applyAlignment="0" applyProtection="0"/>
    <xf numFmtId="0" fontId="22" fillId="0" borderId="11" applyNumberFormat="0" applyFill="0" applyAlignment="0" applyProtection="0"/>
    <xf numFmtId="0" fontId="20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5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60" borderId="0" applyNumberFormat="0" applyBorder="0" applyAlignment="0" applyProtection="0"/>
    <xf numFmtId="0" fontId="31" fillId="54" borderId="0" applyNumberFormat="0" applyBorder="0" applyAlignment="0" applyProtection="0"/>
    <xf numFmtId="0" fontId="31" fillId="55" borderId="0" applyNumberFormat="0" applyBorder="0" applyAlignment="0" applyProtection="0"/>
    <xf numFmtId="0" fontId="31" fillId="61" borderId="0" applyNumberFormat="0" applyBorder="0" applyAlignment="0" applyProtection="0"/>
    <xf numFmtId="0" fontId="31" fillId="62" borderId="0" applyNumberFormat="0" applyBorder="0" applyAlignment="0" applyProtection="0"/>
    <xf numFmtId="0" fontId="31" fillId="63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33" fillId="68" borderId="16" applyNumberFormat="0" applyAlignment="0" applyProtection="0"/>
    <xf numFmtId="0" fontId="33" fillId="68" borderId="16" applyNumberFormat="0" applyAlignment="0" applyProtection="0"/>
    <xf numFmtId="166" fontId="21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1" fillId="69" borderId="0" applyNumberFormat="0" applyBorder="0" applyAlignment="0" applyProtection="0"/>
    <xf numFmtId="0" fontId="31" fillId="70" borderId="0" applyNumberFormat="0" applyBorder="0" applyAlignment="0" applyProtection="0"/>
    <xf numFmtId="0" fontId="31" fillId="71" borderId="0" applyNumberFormat="0" applyBorder="0" applyAlignment="0" applyProtection="0"/>
    <xf numFmtId="0" fontId="31" fillId="61" borderId="0" applyNumberFormat="0" applyBorder="0" applyAlignment="0" applyProtection="0"/>
    <xf numFmtId="0" fontId="31" fillId="62" borderId="0" applyNumberFormat="0" applyBorder="0" applyAlignment="0" applyProtection="0"/>
    <xf numFmtId="0" fontId="31" fillId="72" borderId="0" applyNumberFormat="0" applyBorder="0" applyAlignment="0" applyProtection="0"/>
    <xf numFmtId="0" fontId="39" fillId="48" borderId="10" applyNumberFormat="0" applyAlignment="0" applyProtection="0"/>
    <xf numFmtId="0" fontId="40" fillId="73" borderId="20" applyNumberFormat="0" applyAlignment="0" applyProtection="0"/>
    <xf numFmtId="0" fontId="23" fillId="73" borderId="10" applyNumberFormat="0" applyAlignment="0" applyProtection="0"/>
    <xf numFmtId="0" fontId="36" fillId="0" borderId="17" applyNumberFormat="0" applyFill="0" applyAlignment="0" applyProtection="0"/>
    <xf numFmtId="0" fontId="37" fillId="0" borderId="18" applyNumberFormat="0" applyFill="0" applyAlignment="0" applyProtection="0"/>
    <xf numFmtId="0" fontId="38" fillId="0" borderId="19" applyNumberFormat="0" applyFill="0" applyAlignment="0" applyProtection="0"/>
    <xf numFmtId="0" fontId="38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33" fillId="74" borderId="16" applyNumberFormat="0" applyAlignment="0" applyProtection="0"/>
    <xf numFmtId="0" fontId="27" fillId="0" borderId="0" applyNumberFormat="0" applyFill="0" applyBorder="0" applyAlignment="0" applyProtection="0"/>
    <xf numFmtId="0" fontId="26" fillId="75" borderId="0" applyNumberFormat="0" applyBorder="0" applyAlignment="0" applyProtection="0"/>
    <xf numFmtId="0" fontId="32" fillId="44" borderId="0" applyNumberFormat="0" applyBorder="0" applyAlignment="0" applyProtection="0"/>
    <xf numFmtId="0" fontId="34" fillId="0" borderId="0" applyNumberFormat="0" applyFill="0" applyBorder="0" applyAlignment="0" applyProtection="0"/>
    <xf numFmtId="0" fontId="19" fillId="76" borderId="13" applyNumberFormat="0" applyFont="0" applyAlignment="0" applyProtection="0"/>
    <xf numFmtId="0" fontId="25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35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8" borderId="10" applyNumberFormat="0" applyAlignment="0" applyProtection="0"/>
    <xf numFmtId="0" fontId="23" fillId="73" borderId="10" applyNumberFormat="0" applyAlignment="0" applyProtection="0"/>
    <xf numFmtId="0" fontId="1" fillId="0" borderId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1" fillId="10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1" fillId="10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1" fillId="10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1" fillId="10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1" fillId="10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1" fillId="10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1" fillId="10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1" fillId="10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1" fillId="10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1" fillId="14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14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14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1" fillId="14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14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14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14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14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14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1" fillId="18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1" fillId="18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1" fillId="18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1" fillId="18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1" fillId="18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1" fillId="18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1" fillId="18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1" fillId="18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1" fillId="18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1" fillId="22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22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22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1" fillId="22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22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22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22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22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22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26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26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26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26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26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26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26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26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26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1" fillId="30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1" fillId="30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1" fillId="30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1" fillId="30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1" fillId="30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1" fillId="30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1" fillId="30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1" fillId="30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1" fillId="30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1" fillId="11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" fillId="11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" fillId="11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1" fillId="11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" fillId="11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" fillId="11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" fillId="11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" fillId="11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" fillId="11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1" fillId="15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1" fillId="15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1" fillId="15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1" fillId="15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1" fillId="15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1" fillId="15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1" fillId="15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1" fillId="15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1" fillId="15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1" fillId="19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1" fillId="19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1" fillId="19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1" fillId="19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1" fillId="19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1" fillId="19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1" fillId="19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1" fillId="19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1" fillId="19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1" fillId="23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23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23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1" fillId="23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23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23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23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23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23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" fillId="27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" fillId="27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" fillId="27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" fillId="27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" fillId="27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" fillId="27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" fillId="27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" fillId="27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" fillId="27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1" fillId="31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1" fillId="31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1" fillId="31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1" fillId="31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1" fillId="31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1" fillId="31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1" fillId="31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1" fillId="31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1" fillId="31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17" fillId="12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17" fillId="12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17" fillId="12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17" fillId="12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31" fillId="57" borderId="0" applyNumberFormat="0" applyBorder="0" applyAlignment="0" applyProtection="0"/>
    <xf numFmtId="0" fontId="17" fillId="12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17" fillId="16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17" fillId="16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17" fillId="16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17" fillId="16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1" fillId="50" borderId="0" applyNumberFormat="0" applyBorder="0" applyAlignment="0" applyProtection="0"/>
    <xf numFmtId="0" fontId="17" fillId="16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17" fillId="20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17" fillId="20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17" fillId="20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17" fillId="20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1" fillId="51" borderId="0" applyNumberFormat="0" applyBorder="0" applyAlignment="0" applyProtection="0"/>
    <xf numFmtId="0" fontId="17" fillId="20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7" fillId="24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17" fillId="24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17" fillId="24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17" fillId="24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31" fillId="58" borderId="0" applyNumberFormat="0" applyBorder="0" applyAlignment="0" applyProtection="0"/>
    <xf numFmtId="0" fontId="17" fillId="24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17" fillId="28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17" fillId="28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17" fillId="28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17" fillId="28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1" fillId="36" borderId="0" applyNumberFormat="0" applyBorder="0" applyAlignment="0" applyProtection="0"/>
    <xf numFmtId="0" fontId="17" fillId="28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17" fillId="32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17" fillId="32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17" fillId="32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17" fillId="32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31" fillId="59" borderId="0" applyNumberFormat="0" applyBorder="0" applyAlignment="0" applyProtection="0"/>
    <xf numFmtId="0" fontId="17" fillId="32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17" fillId="9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17" fillId="9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17" fillId="9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17" fillId="9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1" fillId="64" borderId="0" applyNumberFormat="0" applyBorder="0" applyAlignment="0" applyProtection="0"/>
    <xf numFmtId="0" fontId="17" fillId="9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78" borderId="0" applyNumberFormat="0" applyBorder="0" applyAlignment="0" applyProtection="0"/>
    <xf numFmtId="0" fontId="31" fillId="78" borderId="0" applyNumberFormat="0" applyBorder="0" applyAlignment="0" applyProtection="0"/>
    <xf numFmtId="0" fontId="31" fillId="78" borderId="0" applyNumberFormat="0" applyBorder="0" applyAlignment="0" applyProtection="0"/>
    <xf numFmtId="0" fontId="31" fillId="78" borderId="0" applyNumberFormat="0" applyBorder="0" applyAlignment="0" applyProtection="0"/>
    <xf numFmtId="0" fontId="17" fillId="13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17" fillId="13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17" fillId="13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17" fillId="13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78" borderId="0" applyNumberFormat="0" applyBorder="0" applyAlignment="0" applyProtection="0"/>
    <xf numFmtId="0" fontId="31" fillId="7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1" fillId="65" borderId="0" applyNumberFormat="0" applyBorder="0" applyAlignment="0" applyProtection="0"/>
    <xf numFmtId="0" fontId="17" fillId="13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79" borderId="0" applyNumberFormat="0" applyBorder="0" applyAlignment="0" applyProtection="0"/>
    <xf numFmtId="0" fontId="31" fillId="79" borderId="0" applyNumberFormat="0" applyBorder="0" applyAlignment="0" applyProtection="0"/>
    <xf numFmtId="0" fontId="31" fillId="79" borderId="0" applyNumberFormat="0" applyBorder="0" applyAlignment="0" applyProtection="0"/>
    <xf numFmtId="0" fontId="31" fillId="79" borderId="0" applyNumberFormat="0" applyBorder="0" applyAlignment="0" applyProtection="0"/>
    <xf numFmtId="0" fontId="17" fillId="17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17" fillId="17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17" fillId="17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17" fillId="17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79" borderId="0" applyNumberFormat="0" applyBorder="0" applyAlignment="0" applyProtection="0"/>
    <xf numFmtId="0" fontId="31" fillId="7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1" fillId="66" borderId="0" applyNumberFormat="0" applyBorder="0" applyAlignment="0" applyProtection="0"/>
    <xf numFmtId="0" fontId="17" fillId="17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80" borderId="0" applyNumberFormat="0" applyBorder="0" applyAlignment="0" applyProtection="0"/>
    <xf numFmtId="0" fontId="31" fillId="80" borderId="0" applyNumberFormat="0" applyBorder="0" applyAlignment="0" applyProtection="0"/>
    <xf numFmtId="0" fontId="31" fillId="80" borderId="0" applyNumberFormat="0" applyBorder="0" applyAlignment="0" applyProtection="0"/>
    <xf numFmtId="0" fontId="31" fillId="80" borderId="0" applyNumberFormat="0" applyBorder="0" applyAlignment="0" applyProtection="0"/>
    <xf numFmtId="0" fontId="17" fillId="21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17" fillId="21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17" fillId="21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17" fillId="21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80" borderId="0" applyNumberFormat="0" applyBorder="0" applyAlignment="0" applyProtection="0"/>
    <xf numFmtId="0" fontId="31" fillId="8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1" fillId="58" borderId="0" applyNumberFormat="0" applyBorder="0" applyAlignment="0" applyProtection="0"/>
    <xf numFmtId="0" fontId="17" fillId="21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17" fillId="25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17" fillId="25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17" fillId="25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17" fillId="25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1" fillId="36" borderId="0" applyNumberFormat="0" applyBorder="0" applyAlignment="0" applyProtection="0"/>
    <xf numFmtId="0" fontId="17" fillId="25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81" borderId="0" applyNumberFormat="0" applyBorder="0" applyAlignment="0" applyProtection="0"/>
    <xf numFmtId="0" fontId="31" fillId="81" borderId="0" applyNumberFormat="0" applyBorder="0" applyAlignment="0" applyProtection="0"/>
    <xf numFmtId="0" fontId="31" fillId="81" borderId="0" applyNumberFormat="0" applyBorder="0" applyAlignment="0" applyProtection="0"/>
    <xf numFmtId="0" fontId="31" fillId="81" borderId="0" applyNumberFormat="0" applyBorder="0" applyAlignment="0" applyProtection="0"/>
    <xf numFmtId="0" fontId="17" fillId="29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17" fillId="29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17" fillId="29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17" fillId="29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81" borderId="0" applyNumberFormat="0" applyBorder="0" applyAlignment="0" applyProtection="0"/>
    <xf numFmtId="0" fontId="31" fillId="81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1" fillId="67" borderId="0" applyNumberFormat="0" applyBorder="0" applyAlignment="0" applyProtection="0"/>
    <xf numFmtId="0" fontId="17" fillId="29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73" borderId="10" applyNumberFormat="0" applyAlignment="0" applyProtection="0"/>
    <xf numFmtId="0" fontId="11" fillId="6" borderId="4" applyNumberFormat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7" fillId="3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7" fillId="3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7" fillId="3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7" fillId="3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2" fillId="39" borderId="0" applyNumberFormat="0" applyBorder="0" applyAlignment="0" applyProtection="0"/>
    <xf numFmtId="0" fontId="7" fillId="3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5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165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9" fontId="1" fillId="0" borderId="0" applyFont="0" applyFill="0" applyBorder="0" applyAlignment="0" applyProtection="0"/>
    <xf numFmtId="0" fontId="20" fillId="0" borderId="0"/>
    <xf numFmtId="0" fontId="24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25" fillId="0" borderId="12" applyNumberFormat="0" applyFill="0" applyAlignment="0" applyProtection="0"/>
    <xf numFmtId="0" fontId="20" fillId="34" borderId="13" applyNumberFormat="0" applyAlignment="0" applyProtection="0"/>
    <xf numFmtId="0" fontId="26" fillId="3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/>
    <xf numFmtId="43" fontId="19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9" fillId="0" borderId="0"/>
    <xf numFmtId="9" fontId="1" fillId="0" borderId="0" applyFont="0" applyFill="0" applyBorder="0" applyAlignment="0" applyProtection="0"/>
    <xf numFmtId="0" fontId="23" fillId="33" borderId="10" applyNumberFormat="0" applyAlignment="0" applyProtection="0"/>
    <xf numFmtId="0" fontId="22" fillId="0" borderId="11" applyNumberFormat="0" applyFill="0" applyAlignment="0" applyProtection="0"/>
    <xf numFmtId="0" fontId="20" fillId="34" borderId="13" applyNumberFormat="0" applyAlignment="0" applyProtection="0"/>
    <xf numFmtId="164" fontId="1" fillId="0" borderId="0" applyFont="0" applyFill="0" applyBorder="0" applyAlignment="0" applyProtection="0"/>
    <xf numFmtId="0" fontId="19" fillId="0" borderId="0"/>
    <xf numFmtId="165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33" fillId="68" borderId="16" applyNumberFormat="0" applyAlignment="0" applyProtection="0"/>
    <xf numFmtId="0" fontId="33" fillId="68" borderId="16" applyNumberFormat="0" applyAlignment="0" applyProtection="0"/>
    <xf numFmtId="166" fontId="21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1" fillId="69" borderId="0" applyNumberFormat="0" applyBorder="0" applyAlignment="0" applyProtection="0"/>
    <xf numFmtId="0" fontId="31" fillId="70" borderId="0" applyNumberFormat="0" applyBorder="0" applyAlignment="0" applyProtection="0"/>
    <xf numFmtId="0" fontId="31" fillId="71" borderId="0" applyNumberFormat="0" applyBorder="0" applyAlignment="0" applyProtection="0"/>
    <xf numFmtId="0" fontId="31" fillId="61" borderId="0" applyNumberFormat="0" applyBorder="0" applyAlignment="0" applyProtection="0"/>
    <xf numFmtId="0" fontId="31" fillId="62" borderId="0" applyNumberFormat="0" applyBorder="0" applyAlignment="0" applyProtection="0"/>
    <xf numFmtId="0" fontId="31" fillId="72" borderId="0" applyNumberFormat="0" applyBorder="0" applyAlignment="0" applyProtection="0"/>
    <xf numFmtId="0" fontId="39" fillId="48" borderId="10" applyNumberFormat="0" applyAlignment="0" applyProtection="0"/>
    <xf numFmtId="0" fontId="40" fillId="73" borderId="20" applyNumberFormat="0" applyAlignment="0" applyProtection="0"/>
    <xf numFmtId="0" fontId="23" fillId="73" borderId="10" applyNumberFormat="0" applyAlignment="0" applyProtection="0"/>
    <xf numFmtId="0" fontId="36" fillId="0" borderId="17" applyNumberFormat="0" applyFill="0" applyAlignment="0" applyProtection="0"/>
    <xf numFmtId="0" fontId="37" fillId="0" borderId="18" applyNumberFormat="0" applyFill="0" applyAlignment="0" applyProtection="0"/>
    <xf numFmtId="0" fontId="38" fillId="0" borderId="19" applyNumberFormat="0" applyFill="0" applyAlignment="0" applyProtection="0"/>
    <xf numFmtId="0" fontId="38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33" fillId="74" borderId="16" applyNumberFormat="0" applyAlignment="0" applyProtection="0"/>
    <xf numFmtId="0" fontId="27" fillId="0" borderId="0" applyNumberFormat="0" applyFill="0" applyBorder="0" applyAlignment="0" applyProtection="0"/>
    <xf numFmtId="0" fontId="26" fillId="75" borderId="0" applyNumberFormat="0" applyBorder="0" applyAlignment="0" applyProtection="0"/>
    <xf numFmtId="0" fontId="32" fillId="44" borderId="0" applyNumberFormat="0" applyBorder="0" applyAlignment="0" applyProtection="0"/>
    <xf numFmtId="0" fontId="34" fillId="0" borderId="0" applyNumberFormat="0" applyFill="0" applyBorder="0" applyAlignment="0" applyProtection="0"/>
    <xf numFmtId="0" fontId="19" fillId="76" borderId="13" applyNumberFormat="0" applyFont="0" applyAlignment="0" applyProtection="0"/>
    <xf numFmtId="0" fontId="25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35" fillId="45" borderId="0" applyNumberFormat="0" applyBorder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8" borderId="10" applyNumberFormat="0" applyAlignment="0" applyProtection="0"/>
    <xf numFmtId="0" fontId="23" fillId="73" borderId="10" applyNumberFormat="0" applyAlignment="0" applyProtection="0"/>
    <xf numFmtId="0" fontId="20" fillId="34" borderId="13" applyNumberFormat="0" applyAlignment="0" applyProtection="0"/>
    <xf numFmtId="0" fontId="19" fillId="76" borderId="13" applyNumberFormat="0" applyFont="0" applyAlignment="0" applyProtection="0"/>
    <xf numFmtId="0" fontId="1" fillId="0" borderId="0"/>
    <xf numFmtId="0" fontId="1" fillId="0" borderId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20" fillId="34" borderId="13" applyNumberForma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9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2" fillId="39" borderId="0" applyNumberFormat="0" applyBorder="0" applyAlignment="0" applyProtection="0"/>
    <xf numFmtId="0" fontId="11" fillId="6" borderId="4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11" fillId="6" borderId="4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11" fillId="6" borderId="4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23" fillId="33" borderId="10" applyNumberFormat="0" applyAlignment="0" applyProtection="0"/>
    <xf numFmtId="0" fontId="33" fillId="68" borderId="16" applyNumberFormat="0" applyAlignment="0" applyProtection="0"/>
    <xf numFmtId="0" fontId="33" fillId="68" borderId="16" applyNumberFormat="0" applyAlignment="0" applyProtection="0"/>
    <xf numFmtId="0" fontId="33" fillId="68" borderId="16" applyNumberFormat="0" applyAlignment="0" applyProtection="0"/>
    <xf numFmtId="0" fontId="33" fillId="68" borderId="16" applyNumberFormat="0" applyAlignment="0" applyProtection="0"/>
    <xf numFmtId="0" fontId="33" fillId="68" borderId="16" applyNumberFormat="0" applyAlignment="0" applyProtection="0"/>
    <xf numFmtId="0" fontId="33" fillId="68" borderId="16" applyNumberFormat="0" applyAlignment="0" applyProtection="0"/>
    <xf numFmtId="0" fontId="33" fillId="68" borderId="16" applyNumberFormat="0" applyAlignment="0" applyProtection="0"/>
    <xf numFmtId="0" fontId="13" fillId="7" borderId="7" applyNumberFormat="0" applyAlignment="0" applyProtection="0"/>
    <xf numFmtId="0" fontId="33" fillId="68" borderId="16" applyNumberFormat="0" applyAlignment="0" applyProtection="0"/>
    <xf numFmtId="0" fontId="33" fillId="68" borderId="16" applyNumberFormat="0" applyAlignment="0" applyProtection="0"/>
    <xf numFmtId="0" fontId="33" fillId="68" borderId="16" applyNumberFormat="0" applyAlignment="0" applyProtection="0"/>
    <xf numFmtId="0" fontId="13" fillId="7" borderId="7" applyNumberFormat="0" applyAlignment="0" applyProtection="0"/>
    <xf numFmtId="0" fontId="33" fillId="68" borderId="16" applyNumberFormat="0" applyAlignment="0" applyProtection="0"/>
    <xf numFmtId="0" fontId="33" fillId="68" borderId="16" applyNumberFormat="0" applyAlignment="0" applyProtection="0"/>
    <xf numFmtId="0" fontId="33" fillId="68" borderId="16" applyNumberFormat="0" applyAlignment="0" applyProtection="0"/>
    <xf numFmtId="0" fontId="33" fillId="68" borderId="16" applyNumberFormat="0" applyAlignment="0" applyProtection="0"/>
    <xf numFmtId="0" fontId="33" fillId="68" borderId="16" applyNumberFormat="0" applyAlignment="0" applyProtection="0"/>
    <xf numFmtId="0" fontId="33" fillId="68" borderId="16" applyNumberFormat="0" applyAlignment="0" applyProtection="0"/>
    <xf numFmtId="0" fontId="33" fillId="68" borderId="16" applyNumberFormat="0" applyAlignment="0" applyProtection="0"/>
    <xf numFmtId="0" fontId="33" fillId="68" borderId="16" applyNumberFormat="0" applyAlignment="0" applyProtection="0"/>
    <xf numFmtId="0" fontId="33" fillId="68" borderId="16" applyNumberFormat="0" applyAlignment="0" applyProtection="0"/>
    <xf numFmtId="0" fontId="33" fillId="68" borderId="16" applyNumberFormat="0" applyAlignment="0" applyProtection="0"/>
    <xf numFmtId="0" fontId="33" fillId="68" borderId="16" applyNumberFormat="0" applyAlignment="0" applyProtection="0"/>
    <xf numFmtId="0" fontId="33" fillId="68" borderId="16" applyNumberFormat="0" applyAlignment="0" applyProtection="0"/>
    <xf numFmtId="0" fontId="33" fillId="68" borderId="16" applyNumberFormat="0" applyAlignment="0" applyProtection="0"/>
    <xf numFmtId="0" fontId="33" fillId="68" borderId="16" applyNumberFormat="0" applyAlignment="0" applyProtection="0"/>
    <xf numFmtId="0" fontId="33" fillId="68" borderId="16" applyNumberFormat="0" applyAlignment="0" applyProtection="0"/>
    <xf numFmtId="0" fontId="33" fillId="68" borderId="16" applyNumberFormat="0" applyAlignment="0" applyProtection="0"/>
    <xf numFmtId="0" fontId="33" fillId="68" borderId="16" applyNumberFormat="0" applyAlignment="0" applyProtection="0"/>
    <xf numFmtId="0" fontId="33" fillId="68" borderId="16" applyNumberFormat="0" applyAlignment="0" applyProtection="0"/>
    <xf numFmtId="0" fontId="33" fillId="68" borderId="16" applyNumberFormat="0" applyAlignment="0" applyProtection="0"/>
    <xf numFmtId="0" fontId="33" fillId="68" borderId="16" applyNumberFormat="0" applyAlignment="0" applyProtection="0"/>
    <xf numFmtId="0" fontId="33" fillId="68" borderId="16" applyNumberFormat="0" applyAlignment="0" applyProtection="0"/>
    <xf numFmtId="0" fontId="33" fillId="68" borderId="16" applyNumberFormat="0" applyAlignment="0" applyProtection="0"/>
    <xf numFmtId="0" fontId="33" fillId="68" borderId="16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3" fillId="68" borderId="16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6" fillId="2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6" fillId="2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5" fillId="37" borderId="0" applyNumberFormat="0" applyBorder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" fillId="0" borderId="1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" fillId="0" borderId="1" applyNumberFormat="0" applyFill="0" applyAlignment="0" applyProtection="0"/>
    <xf numFmtId="0" fontId="36" fillId="0" borderId="17" applyNumberFormat="0" applyFill="0" applyAlignment="0" applyProtection="0"/>
    <xf numFmtId="0" fontId="42" fillId="0" borderId="22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6" fillId="0" borderId="17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" fillId="0" borderId="2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4" fillId="0" borderId="2" applyNumberFormat="0" applyFill="0" applyAlignment="0" applyProtection="0"/>
    <xf numFmtId="0" fontId="37" fillId="0" borderId="18" applyNumberFormat="0" applyFill="0" applyAlignment="0" applyProtection="0"/>
    <xf numFmtId="0" fontId="43" fillId="0" borderId="23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37" fillId="0" borderId="18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5" fillId="0" borderId="3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5" fillId="0" borderId="3" applyNumberFormat="0" applyFill="0" applyAlignment="0" applyProtection="0"/>
    <xf numFmtId="0" fontId="38" fillId="0" borderId="19" applyNumberFormat="0" applyFill="0" applyAlignment="0" applyProtection="0"/>
    <xf numFmtId="0" fontId="44" fillId="0" borderId="24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38" fillId="0" borderId="19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9" fillId="5" borderId="4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9" fillId="5" borderId="4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39" fillId="42" borderId="10" applyNumberFormat="0" applyAlignment="0" applyProtection="0"/>
    <xf numFmtId="167" fontId="19" fillId="0" borderId="0" applyFill="0" applyBorder="0" applyAlignment="0" applyProtection="0"/>
    <xf numFmtId="0" fontId="12" fillId="0" borderId="6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12" fillId="0" borderId="6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12" fillId="0" borderId="6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25" fillId="0" borderId="12" applyNumberFormat="0" applyFill="0" applyAlignment="0" applyProtection="0"/>
    <xf numFmtId="0" fontId="19" fillId="76" borderId="13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6" fillId="75" borderId="0" applyNumberFormat="0" applyBorder="0" applyAlignment="0" applyProtection="0"/>
    <xf numFmtId="0" fontId="8" fillId="4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8" fillId="4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8" fillId="4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26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77" borderId="20" applyNumberFormat="0" applyAlignment="0" applyProtection="0"/>
    <xf numFmtId="0" fontId="40" fillId="77" borderId="20" applyNumberFormat="0" applyAlignment="0" applyProtection="0"/>
    <xf numFmtId="0" fontId="40" fillId="77" borderId="20" applyNumberFormat="0" applyAlignment="0" applyProtection="0"/>
    <xf numFmtId="0" fontId="40" fillId="77" borderId="20" applyNumberFormat="0" applyAlignment="0" applyProtection="0"/>
    <xf numFmtId="0" fontId="10" fillId="6" borderId="5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10" fillId="6" borderId="5" applyNumberFormat="0" applyAlignment="0" applyProtection="0"/>
    <xf numFmtId="0" fontId="40" fillId="33" borderId="20" applyNumberFormat="0" applyAlignment="0" applyProtection="0"/>
    <xf numFmtId="0" fontId="40" fillId="77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40" fillId="33" borderId="20" applyNumberFormat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6" fillId="0" borderId="9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6" fillId="0" borderId="9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2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0" borderId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45" fillId="43" borderId="0" applyNumberFormat="0" applyBorder="0" applyAlignment="0" applyProtection="0"/>
    <xf numFmtId="0" fontId="30" fillId="77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45" fillId="44" borderId="0" applyNumberFormat="0" applyBorder="0" applyAlignment="0" applyProtection="0"/>
    <xf numFmtId="0" fontId="30" fillId="42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45" fillId="45" borderId="0" applyNumberFormat="0" applyBorder="0" applyAlignment="0" applyProtection="0"/>
    <xf numFmtId="0" fontId="30" fillId="34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45" fillId="46" borderId="0" applyNumberFormat="0" applyBorder="0" applyAlignment="0" applyProtection="0"/>
    <xf numFmtId="0" fontId="30" fillId="77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45" fillId="47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45" fillId="48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45" fillId="53" borderId="0" applyNumberFormat="0" applyBorder="0" applyAlignment="0" applyProtection="0"/>
    <xf numFmtId="0" fontId="30" fillId="33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45" fillId="54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45" fillId="55" borderId="0" applyNumberFormat="0" applyBorder="0" applyAlignment="0" applyProtection="0"/>
    <xf numFmtId="0" fontId="30" fillId="35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45" fillId="46" borderId="0" applyNumberFormat="0" applyBorder="0" applyAlignment="0" applyProtection="0"/>
    <xf numFmtId="0" fontId="30" fillId="33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45" fillId="53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45" fillId="56" borderId="0" applyNumberFormat="0" applyBorder="0" applyAlignment="0" applyProtection="0"/>
    <xf numFmtId="0" fontId="30" fillId="4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46" fillId="60" borderId="0" applyNumberFormat="0" applyBorder="0" applyAlignment="0" applyProtection="0"/>
    <xf numFmtId="0" fontId="46" fillId="54" borderId="0" applyNumberFormat="0" applyBorder="0" applyAlignment="0" applyProtection="0"/>
    <xf numFmtId="0" fontId="46" fillId="55" borderId="0" applyNumberFormat="0" applyBorder="0" applyAlignment="0" applyProtection="0"/>
    <xf numFmtId="0" fontId="46" fillId="61" borderId="0" applyNumberFormat="0" applyBorder="0" applyAlignment="0" applyProtection="0"/>
    <xf numFmtId="0" fontId="30" fillId="0" borderId="0"/>
    <xf numFmtId="0" fontId="31" fillId="36" borderId="0" applyNumberFormat="0" applyBorder="0" applyAlignment="0" applyProtection="0"/>
    <xf numFmtId="0" fontId="30" fillId="0" borderId="0"/>
    <xf numFmtId="0" fontId="31" fillId="42" borderId="0" applyNumberFormat="0" applyBorder="0" applyAlignment="0" applyProtection="0"/>
    <xf numFmtId="0" fontId="31" fillId="59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31" fillId="60" borderId="0" applyNumberFormat="0" applyBorder="0" applyAlignment="0" applyProtection="0"/>
    <xf numFmtId="0" fontId="31" fillId="54" borderId="0" applyNumberFormat="0" applyBorder="0" applyAlignment="0" applyProtection="0"/>
    <xf numFmtId="0" fontId="31" fillId="55" borderId="0" applyNumberFormat="0" applyBorder="0" applyAlignment="0" applyProtection="0"/>
    <xf numFmtId="0" fontId="31" fillId="61" borderId="0" applyNumberFormat="0" applyBorder="0" applyAlignment="0" applyProtection="0"/>
    <xf numFmtId="0" fontId="31" fillId="62" borderId="0" applyNumberFormat="0" applyBorder="0" applyAlignment="0" applyProtection="0"/>
    <xf numFmtId="0" fontId="31" fillId="63" borderId="0" applyNumberFormat="0" applyBorder="0" applyAlignment="0" applyProtection="0"/>
    <xf numFmtId="0" fontId="30" fillId="0" borderId="0"/>
    <xf numFmtId="0" fontId="31" fillId="36" borderId="0" applyNumberFormat="0" applyBorder="0" applyAlignment="0" applyProtection="0"/>
    <xf numFmtId="0" fontId="31" fillId="64" borderId="0" applyNumberFormat="0" applyBorder="0" applyAlignment="0" applyProtection="0"/>
    <xf numFmtId="0" fontId="30" fillId="0" borderId="0"/>
    <xf numFmtId="0" fontId="31" fillId="78" borderId="0" applyNumberFormat="0" applyBorder="0" applyAlignment="0" applyProtection="0"/>
    <xf numFmtId="0" fontId="31" fillId="65" borderId="0" applyNumberFormat="0" applyBorder="0" applyAlignment="0" applyProtection="0"/>
    <xf numFmtId="0" fontId="30" fillId="0" borderId="0"/>
    <xf numFmtId="0" fontId="31" fillId="79" borderId="0" applyNumberFormat="0" applyBorder="0" applyAlignment="0" applyProtection="0"/>
    <xf numFmtId="0" fontId="31" fillId="66" borderId="0" applyNumberFormat="0" applyBorder="0" applyAlignment="0" applyProtection="0"/>
    <xf numFmtId="0" fontId="30" fillId="0" borderId="0"/>
    <xf numFmtId="0" fontId="31" fillId="80" borderId="0" applyNumberFormat="0" applyBorder="0" applyAlignment="0" applyProtection="0"/>
    <xf numFmtId="0" fontId="31" fillId="58" borderId="0" applyNumberFormat="0" applyBorder="0" applyAlignment="0" applyProtection="0"/>
    <xf numFmtId="0" fontId="30" fillId="0" borderId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0" fillId="0" borderId="0"/>
    <xf numFmtId="0" fontId="31" fillId="81" borderId="0" applyNumberFormat="0" applyBorder="0" applyAlignment="0" applyProtection="0"/>
    <xf numFmtId="0" fontId="31" fillId="67" borderId="0" applyNumberFormat="0" applyBorder="0" applyAlignment="0" applyProtection="0"/>
    <xf numFmtId="0" fontId="23" fillId="33" borderId="10" applyNumberFormat="0" applyAlignment="0" applyProtection="0"/>
    <xf numFmtId="0" fontId="30" fillId="0" borderId="0"/>
    <xf numFmtId="0" fontId="30" fillId="0" borderId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0" fillId="0" borderId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30" fillId="0" borderId="0"/>
    <xf numFmtId="0" fontId="33" fillId="68" borderId="16" applyNumberFormat="0" applyAlignment="0" applyProtection="0"/>
    <xf numFmtId="0" fontId="33" fillId="68" borderId="16" applyNumberFormat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1" fillId="0" borderId="0" applyFill="0" applyBorder="0" applyAlignment="0" applyProtection="0"/>
    <xf numFmtId="166" fontId="21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0" fontId="30" fillId="0" borderId="0"/>
    <xf numFmtId="0" fontId="30" fillId="0" borderId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0" fillId="0" borderId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0" fillId="0" borderId="0"/>
    <xf numFmtId="0" fontId="30" fillId="0" borderId="0"/>
    <xf numFmtId="0" fontId="42" fillId="0" borderId="22" applyNumberFormat="0" applyFill="0" applyAlignment="0" applyProtection="0"/>
    <xf numFmtId="0" fontId="36" fillId="0" borderId="17" applyNumberFormat="0" applyFill="0" applyAlignment="0" applyProtection="0"/>
    <xf numFmtId="0" fontId="30" fillId="0" borderId="0"/>
    <xf numFmtId="0" fontId="43" fillId="0" borderId="23" applyNumberFormat="0" applyFill="0" applyAlignment="0" applyProtection="0"/>
    <xf numFmtId="0" fontId="37" fillId="0" borderId="18" applyNumberFormat="0" applyFill="0" applyAlignment="0" applyProtection="0"/>
    <xf numFmtId="0" fontId="30" fillId="0" borderId="0"/>
    <xf numFmtId="0" fontId="44" fillId="0" borderId="24" applyNumberFormat="0" applyFill="0" applyAlignment="0" applyProtection="0"/>
    <xf numFmtId="0" fontId="38" fillId="0" borderId="19" applyNumberFormat="0" applyFill="0" applyAlignment="0" applyProtection="0"/>
    <xf numFmtId="0" fontId="30" fillId="0" borderId="0"/>
    <xf numFmtId="0" fontId="4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0"/>
    <xf numFmtId="0" fontId="30" fillId="0" borderId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22" fillId="0" borderId="11" applyNumberFormat="0" applyFill="0" applyAlignment="0" applyProtection="0"/>
    <xf numFmtId="0" fontId="30" fillId="0" borderId="0"/>
    <xf numFmtId="164" fontId="1" fillId="0" borderId="0" applyFont="0" applyFill="0" applyBorder="0" applyAlignment="0" applyProtection="0"/>
    <xf numFmtId="167" fontId="19" fillId="0" borderId="0" applyFill="0" applyBorder="0" applyAlignment="0" applyProtection="0"/>
    <xf numFmtId="167" fontId="19" fillId="0" borderId="0" applyFill="0" applyBorder="0" applyAlignment="0" applyProtection="0"/>
    <xf numFmtId="0" fontId="30" fillId="0" borderId="0"/>
    <xf numFmtId="0" fontId="25" fillId="0" borderId="12" applyNumberFormat="0" applyFill="0" applyAlignment="0" applyProtection="0"/>
    <xf numFmtId="0" fontId="30" fillId="0" borderId="0"/>
    <xf numFmtId="0" fontId="30" fillId="0" borderId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30" fillId="0" borderId="0"/>
    <xf numFmtId="0" fontId="30" fillId="0" borderId="0"/>
    <xf numFmtId="0" fontId="30" fillId="0" borderId="0"/>
    <xf numFmtId="0" fontId="1" fillId="8" borderId="8" applyNumberFormat="0" applyFont="0" applyAlignment="0" applyProtection="0"/>
    <xf numFmtId="0" fontId="20" fillId="34" borderId="13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/>
    <xf numFmtId="0" fontId="3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/>
    <xf numFmtId="0" fontId="1" fillId="8" borderId="8" applyNumberFormat="0" applyFont="0" applyAlignment="0" applyProtection="0"/>
    <xf numFmtId="0" fontId="26" fillId="35" borderId="0" applyNumberFormat="0" applyBorder="0" applyAlignment="0" applyProtection="0"/>
    <xf numFmtId="0" fontId="30" fillId="0" borderId="0"/>
    <xf numFmtId="0" fontId="30" fillId="0" borderId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19" fillId="0" borderId="0"/>
    <xf numFmtId="0" fontId="19" fillId="0" borderId="0"/>
    <xf numFmtId="0" fontId="1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77" borderId="20" applyNumberFormat="0" applyAlignment="0" applyProtection="0"/>
    <xf numFmtId="0" fontId="40" fillId="33" borderId="20" applyNumberFormat="0" applyAlignment="0" applyProtection="0"/>
    <xf numFmtId="0" fontId="27" fillId="0" borderId="0" applyNumberFormat="0" applyFill="0" applyBorder="0" applyAlignment="0" applyProtection="0"/>
    <xf numFmtId="0" fontId="1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9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1" fillId="69" borderId="0" applyNumberFormat="0" applyBorder="0" applyAlignment="0" applyProtection="0"/>
    <xf numFmtId="0" fontId="31" fillId="70" borderId="0" applyNumberFormat="0" applyBorder="0" applyAlignment="0" applyProtection="0"/>
    <xf numFmtId="0" fontId="31" fillId="71" borderId="0" applyNumberFormat="0" applyBorder="0" applyAlignment="0" applyProtection="0"/>
    <xf numFmtId="0" fontId="31" fillId="61" borderId="0" applyNumberFormat="0" applyBorder="0" applyAlignment="0" applyProtection="0"/>
    <xf numFmtId="0" fontId="31" fillId="62" borderId="0" applyNumberFormat="0" applyBorder="0" applyAlignment="0" applyProtection="0"/>
    <xf numFmtId="0" fontId="31" fillId="72" borderId="0" applyNumberFormat="0" applyBorder="0" applyAlignment="0" applyProtection="0"/>
    <xf numFmtId="0" fontId="39" fillId="48" borderId="10" applyNumberFormat="0" applyAlignment="0" applyProtection="0"/>
    <xf numFmtId="0" fontId="40" fillId="73" borderId="20" applyNumberFormat="0" applyAlignment="0" applyProtection="0"/>
    <xf numFmtId="0" fontId="23" fillId="73" borderId="10" applyNumberFormat="0" applyAlignment="0" applyProtection="0"/>
    <xf numFmtId="0" fontId="36" fillId="0" borderId="17" applyNumberFormat="0" applyFill="0" applyAlignment="0" applyProtection="0"/>
    <xf numFmtId="0" fontId="37" fillId="0" borderId="18" applyNumberFormat="0" applyFill="0" applyAlignment="0" applyProtection="0"/>
    <xf numFmtId="0" fontId="38" fillId="0" borderId="19" applyNumberFormat="0" applyFill="0" applyAlignment="0" applyProtection="0"/>
    <xf numFmtId="0" fontId="38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33" fillId="74" borderId="16" applyNumberFormat="0" applyAlignment="0" applyProtection="0"/>
    <xf numFmtId="0" fontId="27" fillId="0" borderId="0" applyNumberFormat="0" applyFill="0" applyBorder="0" applyAlignment="0" applyProtection="0"/>
    <xf numFmtId="0" fontId="26" fillId="75" borderId="0" applyNumberFormat="0" applyBorder="0" applyAlignment="0" applyProtection="0"/>
    <xf numFmtId="0" fontId="32" fillId="44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9" fillId="76" borderId="13" applyNumberFormat="0" applyFont="0" applyAlignment="0" applyProtection="0"/>
    <xf numFmtId="0" fontId="25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35" fillId="45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0" borderId="0"/>
    <xf numFmtId="165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23" fillId="33" borderId="10" applyNumberFormat="0" applyAlignment="0" applyProtection="0"/>
    <xf numFmtId="0" fontId="22" fillId="0" borderId="11" applyNumberFormat="0" applyFill="0" applyAlignment="0" applyProtection="0"/>
    <xf numFmtId="0" fontId="25" fillId="0" borderId="12" applyNumberFormat="0" applyFill="0" applyAlignment="0" applyProtection="0"/>
    <xf numFmtId="0" fontId="20" fillId="34" borderId="13" applyNumberFormat="0" applyAlignment="0" applyProtection="0"/>
    <xf numFmtId="0" fontId="26" fillId="35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33" borderId="10" applyNumberFormat="0" applyAlignment="0" applyProtection="0"/>
    <xf numFmtId="0" fontId="39" fillId="42" borderId="10" applyNumberFormat="0" applyAlignment="0" applyProtection="0"/>
    <xf numFmtId="0" fontId="23" fillId="73" borderId="1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73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1" fillId="0" borderId="0"/>
    <xf numFmtId="0" fontId="1" fillId="10" borderId="0" applyNumberFormat="0" applyBorder="0" applyAlignment="0" applyProtection="0"/>
    <xf numFmtId="0" fontId="23" fillId="33" borderId="10" applyNumberFormat="0" applyAlignment="0" applyProtection="0"/>
    <xf numFmtId="0" fontId="1" fillId="10" borderId="0" applyNumberFormat="0" applyBorder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20" fillId="34" borderId="13" applyNumberFormat="0" applyAlignment="0" applyProtection="0"/>
    <xf numFmtId="0" fontId="39" fillId="42" borderId="10" applyNumberFormat="0" applyAlignment="0" applyProtection="0"/>
    <xf numFmtId="0" fontId="23" fillId="33" borderId="10" applyNumberFormat="0" applyAlignment="0" applyProtection="0"/>
    <xf numFmtId="0" fontId="23" fillId="73" borderId="10" applyNumberFormat="0" applyAlignment="0" applyProtection="0"/>
    <xf numFmtId="0" fontId="39" fillId="48" borderId="10" applyNumberFormat="0" applyAlignment="0" applyProtection="0"/>
    <xf numFmtId="0" fontId="22" fillId="0" borderId="11" applyNumberFormat="0" applyFill="0" applyAlignment="0" applyProtection="0"/>
    <xf numFmtId="0" fontId="39" fillId="42" borderId="10" applyNumberFormat="0" applyAlignment="0" applyProtection="0"/>
    <xf numFmtId="0" fontId="23" fillId="33" borderId="10" applyNumberFormat="0" applyAlignment="0" applyProtection="0"/>
    <xf numFmtId="0" fontId="20" fillId="34" borderId="13" applyNumberFormat="0" applyAlignment="0" applyProtection="0"/>
    <xf numFmtId="0" fontId="23" fillId="33" borderId="10" applyNumberFormat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39" fillId="48" borderId="10" applyNumberFormat="0" applyAlignment="0" applyProtection="0"/>
    <xf numFmtId="0" fontId="39" fillId="42" borderId="10" applyNumberFormat="0" applyAlignment="0" applyProtection="0"/>
    <xf numFmtId="0" fontId="23" fillId="33" borderId="1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23" fillId="33" borderId="10" applyNumberFormat="0" applyAlignment="0" applyProtection="0"/>
    <xf numFmtId="0" fontId="40" fillId="73" borderId="20" applyNumberForma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9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9" fillId="42" borderId="10" applyNumberFormat="0" applyAlignment="0" applyProtection="0"/>
    <xf numFmtId="0" fontId="23" fillId="33" borderId="1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77" borderId="20" applyNumberFormat="0" applyAlignment="0" applyProtection="0"/>
    <xf numFmtId="0" fontId="40" fillId="77" borderId="20" applyNumberFormat="0" applyAlignment="0" applyProtection="0"/>
    <xf numFmtId="0" fontId="40" fillId="77" borderId="20" applyNumberFormat="0" applyAlignment="0" applyProtection="0"/>
    <xf numFmtId="0" fontId="40" fillId="77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77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1" fillId="0" borderId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0" fillId="34" borderId="13" applyNumberFormat="0" applyAlignment="0" applyProtection="0"/>
    <xf numFmtId="0" fontId="19" fillId="76" borderId="13" applyNumberFormat="0" applyFont="0" applyAlignment="0" applyProtection="0"/>
    <xf numFmtId="0" fontId="23" fillId="73" borderId="10" applyNumberFormat="0" applyAlignment="0" applyProtection="0"/>
    <xf numFmtId="0" fontId="39" fillId="48" borderId="10" applyNumberFormat="0" applyAlignment="0" applyProtection="0"/>
    <xf numFmtId="0" fontId="23" fillId="33" borderId="10" applyNumberFormat="0" applyAlignment="0" applyProtection="0"/>
    <xf numFmtId="0" fontId="19" fillId="76" borderId="13" applyNumberFormat="0" applyFont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39" fillId="42" borderId="10" applyNumberFormat="0" applyAlignment="0" applyProtection="0"/>
    <xf numFmtId="0" fontId="23" fillId="33" borderId="10" applyNumberFormat="0" applyAlignment="0" applyProtection="0"/>
    <xf numFmtId="0" fontId="22" fillId="0" borderId="11" applyNumberFormat="0" applyFill="0" applyAlignment="0" applyProtection="0"/>
    <xf numFmtId="0" fontId="20" fillId="34" borderId="13" applyNumberFormat="0" applyAlignment="0" applyProtection="0"/>
    <xf numFmtId="0" fontId="22" fillId="0" borderId="11" applyNumberFormat="0" applyFill="0" applyAlignment="0" applyProtection="0"/>
    <xf numFmtId="0" fontId="23" fillId="7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22" fillId="0" borderId="11" applyNumberFormat="0" applyFill="0" applyAlignment="0" applyProtection="0"/>
    <xf numFmtId="16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20" fillId="34" borderId="13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77" borderId="20" applyNumberFormat="0" applyAlignment="0" applyProtection="0"/>
    <xf numFmtId="0" fontId="40" fillId="33" borderId="20" applyNumberForma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20" fillId="34" borderId="13" applyNumberFormat="0" applyAlignment="0" applyProtection="0"/>
    <xf numFmtId="0" fontId="39" fillId="48" borderId="10" applyNumberFormat="0" applyAlignment="0" applyProtection="0"/>
    <xf numFmtId="0" fontId="40" fillId="73" borderId="20" applyNumberFormat="0" applyAlignment="0" applyProtection="0"/>
    <xf numFmtId="0" fontId="23" fillId="73" borderId="10" applyNumberFormat="0" applyAlignment="0" applyProtection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9" fillId="76" borderId="13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19" fillId="76" borderId="13" applyNumberFormat="0" applyFon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73" borderId="10" applyNumberFormat="0" applyAlignment="0" applyProtection="0"/>
    <xf numFmtId="0" fontId="23" fillId="7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0" fillId="34" borderId="13" applyNumberFormat="0" applyAlignment="0" applyProtection="0"/>
    <xf numFmtId="0" fontId="20" fillId="34" borderId="13" applyNumberFormat="0" applyAlignment="0" applyProtection="0"/>
    <xf numFmtId="0" fontId="19" fillId="76" borderId="13" applyNumberFormat="0" applyFont="0" applyAlignment="0" applyProtection="0"/>
    <xf numFmtId="0" fontId="19" fillId="76" borderId="13" applyNumberFormat="0" applyFont="0" applyAlignment="0" applyProtection="0"/>
    <xf numFmtId="0" fontId="20" fillId="34" borderId="13" applyNumberFormat="0" applyAlignment="0" applyProtection="0"/>
    <xf numFmtId="0" fontId="20" fillId="34" borderId="13" applyNumberFormat="0" applyAlignment="0" applyProtection="0"/>
    <xf numFmtId="0" fontId="20" fillId="34" borderId="13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34" borderId="13" applyNumberFormat="0" applyAlignment="0" applyProtection="0"/>
    <xf numFmtId="0" fontId="20" fillId="34" borderId="13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34" borderId="13" applyNumberFormat="0" applyAlignment="0" applyProtection="0"/>
    <xf numFmtId="0" fontId="20" fillId="34" borderId="13" applyNumberFormat="0" applyAlignment="0" applyProtection="0"/>
    <xf numFmtId="0" fontId="20" fillId="34" borderId="13" applyNumberFormat="0" applyAlignment="0" applyProtection="0"/>
    <xf numFmtId="0" fontId="20" fillId="34" borderId="13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34" borderId="13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33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77" borderId="20" applyNumberFormat="0" applyAlignment="0" applyProtection="0"/>
    <xf numFmtId="0" fontId="40" fillId="77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77" borderId="20" applyNumberFormat="0" applyAlignment="0" applyProtection="0"/>
    <xf numFmtId="0" fontId="40" fillId="77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77" borderId="20" applyNumberFormat="0" applyAlignment="0" applyProtection="0"/>
    <xf numFmtId="0" fontId="40" fillId="77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77" borderId="20" applyNumberFormat="0" applyAlignment="0" applyProtection="0"/>
    <xf numFmtId="0" fontId="40" fillId="77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77" borderId="20" applyNumberFormat="0" applyAlignment="0" applyProtection="0"/>
    <xf numFmtId="0" fontId="40" fillId="77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77" borderId="20" applyNumberFormat="0" applyAlignment="0" applyProtection="0"/>
    <xf numFmtId="0" fontId="40" fillId="77" borderId="20" applyNumberFormat="0" applyAlignment="0" applyProtection="0"/>
    <xf numFmtId="0" fontId="40" fillId="33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1" fillId="0" borderId="0"/>
    <xf numFmtId="0" fontId="40" fillId="33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1" fillId="0" borderId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48" borderId="10" applyNumberFormat="0" applyAlignment="0" applyProtection="0"/>
    <xf numFmtId="0" fontId="39" fillId="48" borderId="10" applyNumberFormat="0" applyAlignment="0" applyProtection="0"/>
    <xf numFmtId="0" fontId="39" fillId="48" borderId="10" applyNumberFormat="0" applyAlignment="0" applyProtection="0"/>
    <xf numFmtId="0" fontId="39" fillId="48" borderId="1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48" borderId="10" applyNumberFormat="0" applyAlignment="0" applyProtection="0"/>
    <xf numFmtId="0" fontId="39" fillId="48" borderId="10" applyNumberFormat="0" applyAlignment="0" applyProtection="0"/>
    <xf numFmtId="0" fontId="39" fillId="48" borderId="1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48" borderId="10" applyNumberFormat="0" applyAlignment="0" applyProtection="0"/>
    <xf numFmtId="0" fontId="39" fillId="48" borderId="10" applyNumberFormat="0" applyAlignment="0" applyProtection="0"/>
    <xf numFmtId="0" fontId="40" fillId="73" borderId="20" applyNumberFormat="0" applyAlignment="0" applyProtection="0"/>
    <xf numFmtId="0" fontId="40" fillId="73" borderId="20" applyNumberFormat="0" applyAlignment="0" applyProtection="0"/>
    <xf numFmtId="0" fontId="40" fillId="73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73" borderId="20" applyNumberFormat="0" applyAlignment="0" applyProtection="0"/>
    <xf numFmtId="0" fontId="40" fillId="73" borderId="20" applyNumberFormat="0" applyAlignment="0" applyProtection="0"/>
    <xf numFmtId="0" fontId="40" fillId="73" borderId="20" applyNumberFormat="0" applyAlignment="0" applyProtection="0"/>
    <xf numFmtId="0" fontId="23" fillId="73" borderId="10" applyNumberFormat="0" applyAlignment="0" applyProtection="0"/>
    <xf numFmtId="0" fontId="23" fillId="73" borderId="10" applyNumberFormat="0" applyAlignment="0" applyProtection="0"/>
    <xf numFmtId="0" fontId="23" fillId="73" borderId="10" applyNumberFormat="0" applyAlignment="0" applyProtection="0"/>
    <xf numFmtId="0" fontId="23" fillId="73" borderId="1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73" borderId="10" applyNumberFormat="0" applyAlignment="0" applyProtection="0"/>
    <xf numFmtId="0" fontId="23" fillId="73" borderId="10" applyNumberFormat="0" applyAlignment="0" applyProtection="0"/>
    <xf numFmtId="0" fontId="23" fillId="73" borderId="1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73" borderId="10" applyNumberFormat="0" applyAlignment="0" applyProtection="0"/>
    <xf numFmtId="0" fontId="23" fillId="73" borderId="1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76" borderId="13" applyNumberFormat="0" applyFont="0" applyAlignment="0" applyProtection="0"/>
    <xf numFmtId="0" fontId="19" fillId="76" borderId="13" applyNumberFormat="0" applyFont="0" applyAlignment="0" applyProtection="0"/>
    <xf numFmtId="0" fontId="1" fillId="0" borderId="0"/>
    <xf numFmtId="0" fontId="1" fillId="0" borderId="0"/>
    <xf numFmtId="0" fontId="19" fillId="76" borderId="13" applyNumberFormat="0" applyFont="0" applyAlignment="0" applyProtection="0"/>
    <xf numFmtId="0" fontId="19" fillId="76" borderId="13" applyNumberFormat="0" applyFont="0" applyAlignment="0" applyProtection="0"/>
    <xf numFmtId="0" fontId="1" fillId="0" borderId="0"/>
    <xf numFmtId="0" fontId="1" fillId="0" borderId="0"/>
    <xf numFmtId="0" fontId="19" fillId="76" borderId="1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76" borderId="13" applyNumberFormat="0" applyFont="0" applyAlignment="0" applyProtection="0"/>
    <xf numFmtId="0" fontId="19" fillId="76" borderId="1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9" fillId="0" borderId="0"/>
    <xf numFmtId="0" fontId="1" fillId="0" borderId="0"/>
    <xf numFmtId="0" fontId="47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8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9" fillId="0" borderId="0" applyFont="0" applyFill="0" applyBorder="0" applyAlignment="0" applyProtection="0"/>
  </cellStyleXfs>
  <cellXfs count="301">
    <xf numFmtId="0" fontId="0" fillId="0" borderId="0" xfId="0"/>
    <xf numFmtId="0" fontId="48" fillId="0" borderId="0" xfId="0" applyFont="1"/>
    <xf numFmtId="0" fontId="48" fillId="0" borderId="0" xfId="0" applyFont="1" applyFill="1" applyBorder="1"/>
    <xf numFmtId="0" fontId="53" fillId="0" borderId="0" xfId="0" applyFont="1" applyFill="1" applyBorder="1"/>
    <xf numFmtId="0" fontId="52" fillId="0" borderId="0" xfId="0" applyFont="1" applyFill="1" applyBorder="1"/>
    <xf numFmtId="0" fontId="52" fillId="0" borderId="0" xfId="0" applyFont="1" applyFill="1" applyBorder="1" applyAlignment="1">
      <alignment horizontal="center"/>
    </xf>
    <xf numFmtId="0" fontId="49" fillId="0" borderId="0" xfId="0" applyFont="1" applyFill="1" applyBorder="1"/>
    <xf numFmtId="3" fontId="49" fillId="0" borderId="0" xfId="0" applyNumberFormat="1" applyFont="1" applyFill="1" applyBorder="1"/>
    <xf numFmtId="3" fontId="48" fillId="0" borderId="0" xfId="0" applyNumberFormat="1" applyFont="1" applyFill="1" applyBorder="1"/>
    <xf numFmtId="0" fontId="48" fillId="0" borderId="0" xfId="0" applyFont="1" applyFill="1"/>
    <xf numFmtId="0" fontId="50" fillId="0" borderId="0" xfId="0" applyFont="1" applyFill="1" applyBorder="1"/>
    <xf numFmtId="0" fontId="55" fillId="0" borderId="0" xfId="0" applyFont="1" applyFill="1" applyBorder="1"/>
    <xf numFmtId="0" fontId="56" fillId="0" borderId="0" xfId="0" applyFont="1" applyFill="1" applyBorder="1"/>
    <xf numFmtId="3" fontId="57" fillId="0" borderId="0" xfId="0" applyNumberFormat="1" applyFont="1" applyFill="1" applyBorder="1"/>
    <xf numFmtId="0" fontId="57" fillId="0" borderId="0" xfId="0" applyFont="1" applyFill="1" applyBorder="1"/>
    <xf numFmtId="0" fontId="58" fillId="0" borderId="0" xfId="0" applyFont="1" applyFill="1" applyBorder="1"/>
    <xf numFmtId="3" fontId="58" fillId="0" borderId="0" xfId="0" applyNumberFormat="1" applyFont="1" applyFill="1" applyBorder="1"/>
    <xf numFmtId="0" fontId="48" fillId="0" borderId="27" xfId="0" applyFont="1" applyFill="1" applyBorder="1" applyAlignment="1">
      <alignment horizontal="center" vertical="center"/>
    </xf>
    <xf numFmtId="0" fontId="53" fillId="0" borderId="43" xfId="0" applyFont="1" applyFill="1" applyBorder="1" applyAlignment="1">
      <alignment horizontal="center" vertical="center"/>
    </xf>
    <xf numFmtId="0" fontId="52" fillId="0" borderId="43" xfId="0" applyFont="1" applyFill="1" applyBorder="1" applyAlignment="1">
      <alignment horizontal="center" vertical="center" wrapText="1"/>
    </xf>
    <xf numFmtId="0" fontId="52" fillId="0" borderId="44" xfId="0" applyFont="1" applyFill="1" applyBorder="1" applyAlignment="1">
      <alignment horizontal="center" vertical="center" textRotation="90"/>
    </xf>
    <xf numFmtId="0" fontId="52" fillId="0" borderId="45" xfId="0" applyFont="1" applyFill="1" applyBorder="1" applyAlignment="1">
      <alignment horizontal="center" vertical="center" textRotation="90"/>
    </xf>
    <xf numFmtId="3" fontId="49" fillId="0" borderId="46" xfId="0" applyNumberFormat="1" applyFont="1" applyFill="1" applyBorder="1" applyAlignment="1">
      <alignment horizontal="center" vertical="center" textRotation="90" wrapText="1"/>
    </xf>
    <xf numFmtId="3" fontId="49" fillId="0" borderId="43" xfId="0" applyNumberFormat="1" applyFont="1" applyFill="1" applyBorder="1" applyAlignment="1">
      <alignment horizontal="center" vertical="center" textRotation="90" wrapText="1"/>
    </xf>
    <xf numFmtId="3" fontId="48" fillId="82" borderId="47" xfId="0" applyNumberFormat="1" applyFont="1" applyFill="1" applyBorder="1" applyAlignment="1">
      <alignment horizontal="center" textRotation="90" wrapText="1"/>
    </xf>
    <xf numFmtId="3" fontId="48" fillId="82" borderId="44" xfId="0" applyNumberFormat="1" applyFont="1" applyFill="1" applyBorder="1" applyAlignment="1">
      <alignment horizontal="center" textRotation="90" wrapText="1"/>
    </xf>
    <xf numFmtId="3" fontId="48" fillId="82" borderId="45" xfId="0" applyNumberFormat="1" applyFont="1" applyFill="1" applyBorder="1" applyAlignment="1">
      <alignment horizontal="center" textRotation="90" wrapText="1"/>
    </xf>
    <xf numFmtId="3" fontId="49" fillId="0" borderId="47" xfId="0" applyNumberFormat="1" applyFont="1" applyFill="1" applyBorder="1" applyAlignment="1">
      <alignment horizontal="center" vertical="center" textRotation="90" wrapText="1"/>
    </xf>
    <xf numFmtId="3" fontId="48" fillId="82" borderId="48" xfId="0" applyNumberFormat="1" applyFont="1" applyFill="1" applyBorder="1" applyAlignment="1">
      <alignment horizontal="center" textRotation="90" wrapText="1"/>
    </xf>
    <xf numFmtId="3" fontId="49" fillId="0" borderId="47" xfId="0" applyNumberFormat="1" applyFont="1" applyFill="1" applyBorder="1" applyAlignment="1">
      <alignment horizontal="center" textRotation="90" wrapText="1"/>
    </xf>
    <xf numFmtId="3" fontId="49" fillId="82" borderId="43" xfId="0" applyNumberFormat="1" applyFont="1" applyFill="1" applyBorder="1" applyAlignment="1">
      <alignment horizontal="center" textRotation="90" wrapText="1"/>
    </xf>
    <xf numFmtId="0" fontId="48" fillId="0" borderId="27" xfId="0" applyFont="1" applyFill="1" applyBorder="1" applyAlignment="1">
      <alignment horizontal="center" vertical="center" textRotation="90" wrapText="1"/>
    </xf>
    <xf numFmtId="3" fontId="48" fillId="82" borderId="47" xfId="0" applyNumberFormat="1" applyFont="1" applyFill="1" applyBorder="1" applyAlignment="1">
      <alignment horizontal="center" textRotation="90"/>
    </xf>
    <xf numFmtId="3" fontId="48" fillId="82" borderId="44" xfId="0" applyNumberFormat="1" applyFont="1" applyFill="1" applyBorder="1" applyAlignment="1">
      <alignment horizontal="center" textRotation="90"/>
    </xf>
    <xf numFmtId="3" fontId="48" fillId="82" borderId="48" xfId="0" applyNumberFormat="1" applyFont="1" applyFill="1" applyBorder="1" applyAlignment="1">
      <alignment horizontal="center" textRotation="90"/>
    </xf>
    <xf numFmtId="3" fontId="48" fillId="82" borderId="14" xfId="0" applyNumberFormat="1" applyFont="1" applyFill="1" applyBorder="1" applyAlignment="1">
      <alignment horizontal="center" textRotation="90" wrapText="1"/>
    </xf>
    <xf numFmtId="3" fontId="52" fillId="82" borderId="14" xfId="0" applyNumberFormat="1" applyFont="1" applyFill="1" applyBorder="1" applyAlignment="1">
      <alignment horizontal="center" textRotation="90" wrapText="1"/>
    </xf>
    <xf numFmtId="3" fontId="48" fillId="82" borderId="14" xfId="0" applyNumberFormat="1" applyFont="1" applyFill="1" applyBorder="1" applyAlignment="1">
      <alignment horizontal="center" textRotation="90"/>
    </xf>
    <xf numFmtId="3" fontId="52" fillId="82" borderId="44" xfId="0" applyNumberFormat="1" applyFont="1" applyFill="1" applyBorder="1" applyAlignment="1">
      <alignment horizontal="center" textRotation="90" wrapText="1"/>
    </xf>
    <xf numFmtId="3" fontId="48" fillId="82" borderId="47" xfId="0" applyNumberFormat="1" applyFont="1" applyFill="1" applyBorder="1" applyAlignment="1">
      <alignment textRotation="90" wrapText="1"/>
    </xf>
    <xf numFmtId="3" fontId="48" fillId="82" borderId="48" xfId="0" applyNumberFormat="1" applyFont="1" applyFill="1" applyBorder="1" applyAlignment="1">
      <alignment textRotation="90" wrapText="1"/>
    </xf>
    <xf numFmtId="1" fontId="59" fillId="0" borderId="49" xfId="0" applyNumberFormat="1" applyFont="1" applyFill="1" applyBorder="1" applyAlignment="1">
      <alignment horizontal="center" vertical="center"/>
    </xf>
    <xf numFmtId="1" fontId="60" fillId="0" borderId="50" xfId="0" applyNumberFormat="1" applyFont="1" applyFill="1" applyBorder="1" applyAlignment="1">
      <alignment horizontal="center" vertical="center"/>
    </xf>
    <xf numFmtId="1" fontId="61" fillId="0" borderId="50" xfId="0" applyNumberFormat="1" applyFont="1" applyFill="1" applyBorder="1" applyAlignment="1">
      <alignment horizontal="right" vertical="center"/>
    </xf>
    <xf numFmtId="1" fontId="61" fillId="0" borderId="40" xfId="0" applyNumberFormat="1" applyFont="1" applyFill="1" applyBorder="1" applyAlignment="1">
      <alignment horizontal="center" vertical="center"/>
    </xf>
    <xf numFmtId="1" fontId="61" fillId="0" borderId="51" xfId="0" applyNumberFormat="1" applyFont="1" applyFill="1" applyBorder="1" applyAlignment="1">
      <alignment horizontal="center" vertical="center"/>
    </xf>
    <xf numFmtId="1" fontId="62" fillId="0" borderId="52" xfId="0" applyNumberFormat="1" applyFont="1" applyFill="1" applyBorder="1" applyAlignment="1">
      <alignment horizontal="center" vertical="center"/>
    </xf>
    <xf numFmtId="1" fontId="63" fillId="0" borderId="50" xfId="0" applyNumberFormat="1" applyFont="1" applyFill="1" applyBorder="1" applyAlignment="1">
      <alignment horizontal="center" vertical="center"/>
    </xf>
    <xf numFmtId="1" fontId="59" fillId="82" borderId="53" xfId="0" applyNumberFormat="1" applyFont="1" applyFill="1" applyBorder="1" applyAlignment="1">
      <alignment horizontal="center" vertical="center"/>
    </xf>
    <xf numFmtId="1" fontId="59" fillId="82" borderId="40" xfId="0" applyNumberFormat="1" applyFont="1" applyFill="1" applyBorder="1" applyAlignment="1">
      <alignment horizontal="center" vertical="center"/>
    </xf>
    <xf numFmtId="1" fontId="59" fillId="82" borderId="51" xfId="0" applyNumberFormat="1" applyFont="1" applyFill="1" applyBorder="1" applyAlignment="1">
      <alignment horizontal="center" vertical="center"/>
    </xf>
    <xf numFmtId="1" fontId="63" fillId="0" borderId="53" xfId="0" applyNumberFormat="1" applyFont="1" applyFill="1" applyBorder="1" applyAlignment="1">
      <alignment horizontal="center" vertical="center"/>
    </xf>
    <xf numFmtId="1" fontId="59" fillId="82" borderId="41" xfId="0" applyNumberFormat="1" applyFont="1" applyFill="1" applyBorder="1" applyAlignment="1">
      <alignment horizontal="center" vertical="center"/>
    </xf>
    <xf numFmtId="1" fontId="59" fillId="82" borderId="50" xfId="0" applyNumberFormat="1" applyFont="1" applyFill="1" applyBorder="1" applyAlignment="1">
      <alignment horizontal="center" vertical="center"/>
    </xf>
    <xf numFmtId="1" fontId="63" fillId="0" borderId="54" xfId="0" applyNumberFormat="1" applyFont="1" applyFill="1" applyBorder="1" applyAlignment="1">
      <alignment horizontal="center" vertical="center"/>
    </xf>
    <xf numFmtId="1" fontId="59" fillId="82" borderId="54" xfId="0" applyNumberFormat="1" applyFont="1" applyFill="1" applyBorder="1" applyAlignment="1">
      <alignment horizontal="center" vertical="center"/>
    </xf>
    <xf numFmtId="1" fontId="59" fillId="0" borderId="0" xfId="0" applyNumberFormat="1" applyFont="1" applyFill="1" applyBorder="1" applyAlignment="1">
      <alignment horizontal="center" vertical="center"/>
    </xf>
    <xf numFmtId="0" fontId="49" fillId="0" borderId="29" xfId="0" applyFont="1" applyFill="1" applyBorder="1" applyAlignment="1">
      <alignment vertical="center"/>
    </xf>
    <xf numFmtId="0" fontId="64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0" fontId="65" fillId="0" borderId="55" xfId="0" applyFont="1" applyFill="1" applyBorder="1" applyAlignment="1">
      <alignment horizontal="center" vertical="center"/>
    </xf>
    <xf numFmtId="0" fontId="65" fillId="0" borderId="56" xfId="0" applyFont="1" applyFill="1" applyBorder="1" applyAlignment="1">
      <alignment vertical="center"/>
    </xf>
    <xf numFmtId="3" fontId="49" fillId="0" borderId="57" xfId="0" applyNumberFormat="1" applyFont="1" applyFill="1" applyBorder="1" applyAlignment="1">
      <alignment vertical="center"/>
    </xf>
    <xf numFmtId="3" fontId="49" fillId="0" borderId="0" xfId="0" applyNumberFormat="1" applyFont="1" applyFill="1" applyBorder="1" applyAlignment="1">
      <alignment vertical="center"/>
    </xf>
    <xf numFmtId="3" fontId="49" fillId="82" borderId="58" xfId="0" applyNumberFormat="1" applyFont="1" applyFill="1" applyBorder="1" applyAlignment="1">
      <alignment vertical="center"/>
    </xf>
    <xf numFmtId="3" fontId="49" fillId="82" borderId="55" xfId="0" applyNumberFormat="1" applyFont="1" applyFill="1" applyBorder="1" applyAlignment="1">
      <alignment vertical="center"/>
    </xf>
    <xf numFmtId="3" fontId="49" fillId="82" borderId="56" xfId="0" applyNumberFormat="1" applyFont="1" applyFill="1" applyBorder="1" applyAlignment="1">
      <alignment vertical="center"/>
    </xf>
    <xf numFmtId="3" fontId="49" fillId="0" borderId="58" xfId="0" applyNumberFormat="1" applyFont="1" applyFill="1" applyBorder="1" applyAlignment="1">
      <alignment vertical="center"/>
    </xf>
    <xf numFmtId="3" fontId="49" fillId="82" borderId="44" xfId="0" applyNumberFormat="1" applyFont="1" applyFill="1" applyBorder="1" applyAlignment="1">
      <alignment vertical="center"/>
    </xf>
    <xf numFmtId="3" fontId="49" fillId="82" borderId="48" xfId="0" applyNumberFormat="1" applyFont="1" applyFill="1" applyBorder="1" applyAlignment="1">
      <alignment vertical="center"/>
    </xf>
    <xf numFmtId="3" fontId="49" fillId="0" borderId="29" xfId="0" applyNumberFormat="1" applyFont="1" applyFill="1" applyBorder="1" applyAlignment="1">
      <alignment vertical="center"/>
    </xf>
    <xf numFmtId="3" fontId="49" fillId="82" borderId="59" xfId="0" applyNumberFormat="1" applyFont="1" applyFill="1" applyBorder="1" applyAlignment="1">
      <alignment vertical="center"/>
    </xf>
    <xf numFmtId="3" fontId="49" fillId="0" borderId="28" xfId="0" applyNumberFormat="1" applyFont="1" applyFill="1" applyBorder="1" applyAlignment="1">
      <alignment vertical="center"/>
    </xf>
    <xf numFmtId="3" fontId="49" fillId="82" borderId="28" xfId="0" applyNumberFormat="1" applyFont="1" applyFill="1" applyBorder="1" applyAlignment="1">
      <alignment vertical="center"/>
    </xf>
    <xf numFmtId="0" fontId="49" fillId="0" borderId="60" xfId="0" applyFont="1" applyFill="1" applyBorder="1" applyAlignment="1">
      <alignment vertical="center"/>
    </xf>
    <xf numFmtId="0" fontId="64" fillId="0" borderId="61" xfId="0" applyFont="1" applyFill="1" applyBorder="1" applyAlignment="1">
      <alignment vertical="center"/>
    </xf>
    <xf numFmtId="0" fontId="65" fillId="0" borderId="61" xfId="0" applyFont="1" applyFill="1" applyBorder="1" applyAlignment="1">
      <alignment vertical="center"/>
    </xf>
    <xf numFmtId="0" fontId="65" fillId="0" borderId="62" xfId="0" applyFont="1" applyFill="1" applyBorder="1" applyAlignment="1">
      <alignment horizontal="center" vertical="center"/>
    </xf>
    <xf numFmtId="0" fontId="65" fillId="0" borderId="63" xfId="0" applyFont="1" applyFill="1" applyBorder="1" applyAlignment="1">
      <alignment vertical="center"/>
    </xf>
    <xf numFmtId="3" fontId="49" fillId="0" borderId="64" xfId="0" applyNumberFormat="1" applyFont="1" applyFill="1" applyBorder="1" applyAlignment="1">
      <alignment vertical="center"/>
    </xf>
    <xf numFmtId="3" fontId="49" fillId="0" borderId="61" xfId="0" applyNumberFormat="1" applyFont="1" applyFill="1" applyBorder="1" applyAlignment="1">
      <alignment vertical="center"/>
    </xf>
    <xf numFmtId="3" fontId="49" fillId="82" borderId="65" xfId="0" applyNumberFormat="1" applyFont="1" applyFill="1" applyBorder="1" applyAlignment="1">
      <alignment vertical="center"/>
    </xf>
    <xf numFmtId="3" fontId="49" fillId="82" borderId="62" xfId="0" applyNumberFormat="1" applyFont="1" applyFill="1" applyBorder="1" applyAlignment="1">
      <alignment vertical="center"/>
    </xf>
    <xf numFmtId="3" fontId="49" fillId="82" borderId="63" xfId="0" applyNumberFormat="1" applyFont="1" applyFill="1" applyBorder="1" applyAlignment="1">
      <alignment vertical="center"/>
    </xf>
    <xf numFmtId="3" fontId="49" fillId="0" borderId="30" xfId="0" applyNumberFormat="1" applyFont="1" applyFill="1" applyBorder="1" applyAlignment="1">
      <alignment vertical="center"/>
    </xf>
    <xf numFmtId="3" fontId="49" fillId="82" borderId="66" xfId="0" applyNumberFormat="1" applyFont="1" applyFill="1" applyBorder="1" applyAlignment="1">
      <alignment vertical="center"/>
    </xf>
    <xf numFmtId="3" fontId="49" fillId="82" borderId="67" xfId="0" applyNumberFormat="1" applyFont="1" applyFill="1" applyBorder="1" applyAlignment="1">
      <alignment vertical="center"/>
    </xf>
    <xf numFmtId="3" fontId="49" fillId="0" borderId="60" xfId="0" applyNumberFormat="1" applyFont="1" applyFill="1" applyBorder="1" applyAlignment="1">
      <alignment vertical="center"/>
    </xf>
    <xf numFmtId="3" fontId="49" fillId="82" borderId="30" xfId="0" applyNumberFormat="1" applyFont="1" applyFill="1" applyBorder="1" applyAlignment="1">
      <alignment vertical="center"/>
    </xf>
    <xf numFmtId="0" fontId="48" fillId="0" borderId="29" xfId="0" applyFont="1" applyFill="1" applyBorder="1"/>
    <xf numFmtId="0" fontId="53" fillId="0" borderId="68" xfId="0" applyFont="1" applyFill="1" applyBorder="1"/>
    <xf numFmtId="0" fontId="52" fillId="0" borderId="68" xfId="0" applyFont="1" applyFill="1" applyBorder="1"/>
    <xf numFmtId="0" fontId="52" fillId="0" borderId="34" xfId="0" applyFont="1" applyFill="1" applyBorder="1" applyAlignment="1">
      <alignment horizontal="center"/>
    </xf>
    <xf numFmtId="0" fontId="52" fillId="0" borderId="69" xfId="0" applyFont="1" applyFill="1" applyBorder="1"/>
    <xf numFmtId="3" fontId="49" fillId="0" borderId="70" xfId="0" applyNumberFormat="1" applyFont="1" applyFill="1" applyBorder="1"/>
    <xf numFmtId="3" fontId="49" fillId="0" borderId="68" xfId="0" applyNumberFormat="1" applyFont="1" applyFill="1" applyBorder="1"/>
    <xf numFmtId="3" fontId="48" fillId="82" borderId="71" xfId="0" applyNumberFormat="1" applyFont="1" applyFill="1" applyBorder="1"/>
    <xf numFmtId="3" fontId="48" fillId="82" borderId="34" xfId="0" applyNumberFormat="1" applyFont="1" applyFill="1" applyBorder="1"/>
    <xf numFmtId="3" fontId="48" fillId="82" borderId="69" xfId="0" applyNumberFormat="1" applyFont="1" applyFill="1" applyBorder="1"/>
    <xf numFmtId="3" fontId="49" fillId="0" borderId="72" xfId="0" applyNumberFormat="1" applyFont="1" applyFill="1" applyBorder="1"/>
    <xf numFmtId="3" fontId="48" fillId="82" borderId="68" xfId="0" applyNumberFormat="1" applyFont="1" applyFill="1" applyBorder="1"/>
    <xf numFmtId="3" fontId="48" fillId="82" borderId="35" xfId="0" applyNumberFormat="1" applyFont="1" applyFill="1" applyBorder="1"/>
    <xf numFmtId="3" fontId="49" fillId="0" borderId="35" xfId="0" applyNumberFormat="1" applyFont="1" applyFill="1" applyBorder="1"/>
    <xf numFmtId="3" fontId="48" fillId="0" borderId="73" xfId="0" applyNumberFormat="1" applyFont="1" applyFill="1" applyBorder="1"/>
    <xf numFmtId="3" fontId="49" fillId="0" borderId="74" xfId="0" applyNumberFormat="1" applyFont="1" applyFill="1" applyBorder="1"/>
    <xf numFmtId="3" fontId="48" fillId="82" borderId="72" xfId="0" applyNumberFormat="1" applyFont="1" applyFill="1" applyBorder="1"/>
    <xf numFmtId="0" fontId="53" fillId="0" borderId="75" xfId="0" applyFont="1" applyFill="1" applyBorder="1"/>
    <xf numFmtId="0" fontId="52" fillId="0" borderId="75" xfId="0" applyFont="1" applyFill="1" applyBorder="1"/>
    <xf numFmtId="0" fontId="52" fillId="0" borderId="37" xfId="0" applyFont="1" applyFill="1" applyBorder="1" applyAlignment="1">
      <alignment horizontal="center"/>
    </xf>
    <xf numFmtId="0" fontId="52" fillId="0" borderId="76" xfId="0" applyFont="1" applyFill="1" applyBorder="1"/>
    <xf numFmtId="3" fontId="49" fillId="0" borderId="75" xfId="0" applyNumberFormat="1" applyFont="1" applyFill="1" applyBorder="1"/>
    <xf numFmtId="3" fontId="48" fillId="82" borderId="42" xfId="0" applyNumberFormat="1" applyFont="1" applyFill="1" applyBorder="1"/>
    <xf numFmtId="3" fontId="48" fillId="82" borderId="37" xfId="0" applyNumberFormat="1" applyFont="1" applyFill="1" applyBorder="1"/>
    <xf numFmtId="3" fontId="48" fillId="82" borderId="76" xfId="0" applyNumberFormat="1" applyFont="1" applyFill="1" applyBorder="1"/>
    <xf numFmtId="3" fontId="49" fillId="0" borderId="77" xfId="0" applyNumberFormat="1" applyFont="1" applyFill="1" applyBorder="1"/>
    <xf numFmtId="3" fontId="48" fillId="82" borderId="75" xfId="0" applyNumberFormat="1" applyFont="1" applyFill="1" applyBorder="1"/>
    <xf numFmtId="3" fontId="48" fillId="82" borderId="38" xfId="0" applyNumberFormat="1" applyFont="1" applyFill="1" applyBorder="1"/>
    <xf numFmtId="3" fontId="49" fillId="0" borderId="38" xfId="0" applyNumberFormat="1" applyFont="1" applyFill="1" applyBorder="1"/>
    <xf numFmtId="3" fontId="48" fillId="0" borderId="78" xfId="0" applyNumberFormat="1" applyFont="1" applyFill="1" applyBorder="1"/>
    <xf numFmtId="3" fontId="48" fillId="82" borderId="77" xfId="0" applyNumberFormat="1" applyFont="1" applyFill="1" applyBorder="1"/>
    <xf numFmtId="0" fontId="53" fillId="82" borderId="79" xfId="0" applyFont="1" applyFill="1" applyBorder="1"/>
    <xf numFmtId="0" fontId="52" fillId="82" borderId="79" xfId="0" applyFont="1" applyFill="1" applyBorder="1"/>
    <xf numFmtId="0" fontId="52" fillId="82" borderId="80" xfId="0" applyFont="1" applyFill="1" applyBorder="1" applyAlignment="1">
      <alignment horizontal="center"/>
    </xf>
    <xf numFmtId="0" fontId="52" fillId="82" borderId="81" xfId="0" applyFont="1" applyFill="1" applyBorder="1"/>
    <xf numFmtId="3" fontId="49" fillId="82" borderId="70" xfId="0" applyNumberFormat="1" applyFont="1" applyFill="1" applyBorder="1"/>
    <xf numFmtId="3" fontId="48" fillId="82" borderId="79" xfId="0" applyNumberFormat="1" applyFont="1" applyFill="1" applyBorder="1"/>
    <xf numFmtId="3" fontId="48" fillId="82" borderId="82" xfId="0" applyNumberFormat="1" applyFont="1" applyFill="1" applyBorder="1"/>
    <xf numFmtId="3" fontId="48" fillId="82" borderId="80" xfId="0" applyNumberFormat="1" applyFont="1" applyFill="1" applyBorder="1"/>
    <xf numFmtId="3" fontId="48" fillId="82" borderId="81" xfId="0" applyNumberFormat="1" applyFont="1" applyFill="1" applyBorder="1"/>
    <xf numFmtId="3" fontId="49" fillId="82" borderId="83" xfId="0" applyNumberFormat="1" applyFont="1" applyFill="1" applyBorder="1"/>
    <xf numFmtId="3" fontId="48" fillId="82" borderId="84" xfId="0" applyNumberFormat="1" applyFont="1" applyFill="1" applyBorder="1"/>
    <xf numFmtId="3" fontId="49" fillId="82" borderId="84" xfId="0" applyNumberFormat="1" applyFont="1" applyFill="1" applyBorder="1"/>
    <xf numFmtId="3" fontId="48" fillId="82" borderId="85" xfId="0" applyNumberFormat="1" applyFont="1" applyFill="1" applyBorder="1"/>
    <xf numFmtId="3" fontId="48" fillId="82" borderId="86" xfId="0" applyNumberFormat="1" applyFont="1" applyFill="1" applyBorder="1"/>
    <xf numFmtId="3" fontId="48" fillId="82" borderId="83" xfId="0" applyNumberFormat="1" applyFont="1" applyFill="1" applyBorder="1"/>
    <xf numFmtId="0" fontId="48" fillId="82" borderId="29" xfId="0" applyFont="1" applyFill="1" applyBorder="1"/>
    <xf numFmtId="3" fontId="48" fillId="82" borderId="59" xfId="0" applyNumberFormat="1" applyFont="1" applyFill="1" applyBorder="1"/>
    <xf numFmtId="3" fontId="49" fillId="82" borderId="86" xfId="0" applyNumberFormat="1" applyFont="1" applyFill="1" applyBorder="1"/>
    <xf numFmtId="3" fontId="49" fillId="82" borderId="87" xfId="0" applyNumberFormat="1" applyFont="1" applyFill="1" applyBorder="1"/>
    <xf numFmtId="0" fontId="49" fillId="0" borderId="88" xfId="0" applyFont="1" applyFill="1" applyBorder="1" applyAlignment="1">
      <alignment vertical="center"/>
    </xf>
    <xf numFmtId="0" fontId="64" fillId="0" borderId="89" xfId="0" applyFont="1" applyFill="1" applyBorder="1" applyAlignment="1">
      <alignment vertical="center"/>
    </xf>
    <xf numFmtId="0" fontId="65" fillId="0" borderId="89" xfId="0" applyFont="1" applyFill="1" applyBorder="1" applyAlignment="1">
      <alignment vertical="center"/>
    </xf>
    <xf numFmtId="0" fontId="65" fillId="0" borderId="89" xfId="0" applyFont="1" applyFill="1" applyBorder="1" applyAlignment="1">
      <alignment horizontal="center" vertical="center"/>
    </xf>
    <xf numFmtId="3" fontId="49" fillId="0" borderId="90" xfId="0" applyNumberFormat="1" applyFont="1" applyFill="1" applyBorder="1" applyAlignment="1">
      <alignment vertical="center"/>
    </xf>
    <xf numFmtId="3" fontId="49" fillId="0" borderId="89" xfId="0" applyNumberFormat="1" applyFont="1" applyFill="1" applyBorder="1" applyAlignment="1">
      <alignment vertical="center"/>
    </xf>
    <xf numFmtId="3" fontId="49" fillId="82" borderId="91" xfId="0" applyNumberFormat="1" applyFont="1" applyFill="1" applyBorder="1" applyAlignment="1">
      <alignment vertical="center"/>
    </xf>
    <xf numFmtId="3" fontId="51" fillId="0" borderId="90" xfId="0" applyNumberFormat="1" applyFont="1" applyFill="1" applyBorder="1" applyAlignment="1">
      <alignment vertical="center"/>
    </xf>
    <xf numFmtId="3" fontId="51" fillId="0" borderId="89" xfId="0" applyNumberFormat="1" applyFont="1" applyFill="1" applyBorder="1" applyAlignment="1">
      <alignment vertical="center"/>
    </xf>
    <xf numFmtId="3" fontId="51" fillId="82" borderId="65" xfId="0" applyNumberFormat="1" applyFont="1" applyFill="1" applyBorder="1" applyAlignment="1">
      <alignment vertical="center"/>
    </xf>
    <xf numFmtId="3" fontId="51" fillId="82" borderId="62" xfId="0" applyNumberFormat="1" applyFont="1" applyFill="1" applyBorder="1" applyAlignment="1">
      <alignment vertical="center"/>
    </xf>
    <xf numFmtId="3" fontId="51" fillId="82" borderId="92" xfId="0" applyNumberFormat="1" applyFont="1" applyFill="1" applyBorder="1" applyAlignment="1">
      <alignment vertical="center"/>
    </xf>
    <xf numFmtId="3" fontId="51" fillId="82" borderId="93" xfId="0" applyNumberFormat="1" applyFont="1" applyFill="1" applyBorder="1" applyAlignment="1">
      <alignment vertical="center"/>
    </xf>
    <xf numFmtId="3" fontId="51" fillId="82" borderId="91" xfId="0" applyNumberFormat="1" applyFont="1" applyFill="1" applyBorder="1" applyAlignment="1">
      <alignment vertical="center"/>
    </xf>
    <xf numFmtId="3" fontId="51" fillId="0" borderId="94" xfId="0" applyNumberFormat="1" applyFont="1" applyFill="1" applyBorder="1" applyAlignment="1">
      <alignment vertical="center"/>
    </xf>
    <xf numFmtId="3" fontId="51" fillId="82" borderId="94" xfId="0" applyNumberFormat="1" applyFont="1" applyFill="1" applyBorder="1" applyAlignment="1">
      <alignment vertical="center"/>
    </xf>
    <xf numFmtId="3" fontId="49" fillId="82" borderId="92" xfId="0" applyNumberFormat="1" applyFont="1" applyFill="1" applyBorder="1" applyAlignment="1">
      <alignment vertical="center"/>
    </xf>
    <xf numFmtId="3" fontId="49" fillId="82" borderId="93" xfId="0" applyNumberFormat="1" applyFont="1" applyFill="1" applyBorder="1" applyAlignment="1">
      <alignment vertical="center"/>
    </xf>
    <xf numFmtId="3" fontId="49" fillId="82" borderId="95" xfId="0" applyNumberFormat="1" applyFont="1" applyFill="1" applyBorder="1" applyAlignment="1">
      <alignment vertical="center"/>
    </xf>
    <xf numFmtId="0" fontId="49" fillId="83" borderId="25" xfId="0" applyFont="1" applyFill="1" applyBorder="1"/>
    <xf numFmtId="0" fontId="64" fillId="83" borderId="26" xfId="0" applyFont="1" applyFill="1" applyBorder="1"/>
    <xf numFmtId="0" fontId="65" fillId="83" borderId="26" xfId="0" applyFont="1" applyFill="1" applyBorder="1"/>
    <xf numFmtId="0" fontId="65" fillId="83" borderId="26" xfId="0" quotePrefix="1" applyFont="1" applyFill="1" applyBorder="1" applyAlignment="1">
      <alignment horizontal="center"/>
    </xf>
    <xf numFmtId="0" fontId="65" fillId="83" borderId="26" xfId="0" applyFont="1" applyFill="1" applyBorder="1" applyAlignment="1">
      <alignment horizontal="center"/>
    </xf>
    <xf numFmtId="3" fontId="49" fillId="83" borderId="96" xfId="0" applyNumberFormat="1" applyFont="1" applyFill="1" applyBorder="1"/>
    <xf numFmtId="3" fontId="49" fillId="83" borderId="26" xfId="0" applyNumberFormat="1" applyFont="1" applyFill="1" applyBorder="1"/>
    <xf numFmtId="3" fontId="49" fillId="83" borderId="97" xfId="0" applyNumberFormat="1" applyFont="1" applyFill="1" applyBorder="1"/>
    <xf numFmtId="3" fontId="49" fillId="83" borderId="32" xfId="0" applyNumberFormat="1" applyFont="1" applyFill="1" applyBorder="1"/>
    <xf numFmtId="3" fontId="49" fillId="83" borderId="21" xfId="0" applyNumberFormat="1" applyFont="1" applyFill="1" applyBorder="1"/>
    <xf numFmtId="3" fontId="51" fillId="83" borderId="96" xfId="0" applyNumberFormat="1" applyFont="1" applyFill="1" applyBorder="1"/>
    <xf numFmtId="3" fontId="51" fillId="83" borderId="26" xfId="0" applyNumberFormat="1" applyFont="1" applyFill="1" applyBorder="1"/>
    <xf numFmtId="3" fontId="51" fillId="83" borderId="97" xfId="0" applyNumberFormat="1" applyFont="1" applyFill="1" applyBorder="1"/>
    <xf numFmtId="3" fontId="51" fillId="83" borderId="32" xfId="0" applyNumberFormat="1" applyFont="1" applyFill="1" applyBorder="1"/>
    <xf numFmtId="3" fontId="51" fillId="83" borderId="21" xfId="0" applyNumberFormat="1" applyFont="1" applyFill="1" applyBorder="1"/>
    <xf numFmtId="3" fontId="51" fillId="83" borderId="15" xfId="0" applyNumberFormat="1" applyFont="1" applyFill="1" applyBorder="1"/>
    <xf numFmtId="0" fontId="48" fillId="0" borderId="27" xfId="0" applyFont="1" applyFill="1" applyBorder="1"/>
    <xf numFmtId="0" fontId="53" fillId="0" borderId="68" xfId="0" applyFont="1" applyFill="1" applyBorder="1" applyAlignment="1">
      <alignment horizontal="center"/>
    </xf>
    <xf numFmtId="0" fontId="52" fillId="0" borderId="68" xfId="0" quotePrefix="1" applyFont="1" applyFill="1" applyBorder="1" applyAlignment="1">
      <alignment horizontal="center"/>
    </xf>
    <xf numFmtId="0" fontId="52" fillId="0" borderId="68" xfId="0" applyFont="1" applyFill="1" applyBorder="1" applyAlignment="1">
      <alignment horizontal="center"/>
    </xf>
    <xf numFmtId="0" fontId="49" fillId="0" borderId="68" xfId="0" applyFont="1" applyFill="1" applyBorder="1"/>
    <xf numFmtId="3" fontId="48" fillId="0" borderId="68" xfId="0" applyNumberFormat="1" applyFont="1" applyFill="1" applyBorder="1"/>
    <xf numFmtId="0" fontId="53" fillId="0" borderId="75" xfId="0" applyFont="1" applyFill="1" applyBorder="1" applyAlignment="1">
      <alignment horizontal="center"/>
    </xf>
    <xf numFmtId="0" fontId="52" fillId="0" borderId="75" xfId="0" quotePrefix="1" applyFont="1" applyFill="1" applyBorder="1" applyAlignment="1">
      <alignment horizontal="center"/>
    </xf>
    <xf numFmtId="0" fontId="52" fillId="0" borderId="75" xfId="0" applyFont="1" applyFill="1" applyBorder="1" applyAlignment="1">
      <alignment horizontal="center"/>
    </xf>
    <xf numFmtId="3" fontId="48" fillId="0" borderId="75" xfId="0" applyNumberFormat="1" applyFont="1" applyFill="1" applyBorder="1"/>
    <xf numFmtId="0" fontId="49" fillId="0" borderId="75" xfId="0" applyFont="1" applyFill="1" applyBorder="1"/>
    <xf numFmtId="0" fontId="53" fillId="82" borderId="0" xfId="0" applyFont="1" applyFill="1" applyBorder="1"/>
    <xf numFmtId="0" fontId="52" fillId="82" borderId="0" xfId="0" applyFont="1" applyFill="1" applyBorder="1"/>
    <xf numFmtId="0" fontId="52" fillId="82" borderId="0" xfId="0" quotePrefix="1" applyFont="1" applyFill="1" applyBorder="1" applyAlignment="1">
      <alignment horizontal="center"/>
    </xf>
    <xf numFmtId="0" fontId="52" fillId="82" borderId="0" xfId="0" applyFont="1" applyFill="1" applyBorder="1" applyAlignment="1">
      <alignment horizontal="center"/>
    </xf>
    <xf numFmtId="0" fontId="48" fillId="82" borderId="0" xfId="0" applyFont="1" applyFill="1" applyBorder="1"/>
    <xf numFmtId="3" fontId="48" fillId="82" borderId="58" xfId="0" applyNumberFormat="1" applyFont="1" applyFill="1" applyBorder="1"/>
    <xf numFmtId="3" fontId="48" fillId="82" borderId="55" xfId="0" applyNumberFormat="1" applyFont="1" applyFill="1" applyBorder="1"/>
    <xf numFmtId="3" fontId="49" fillId="82" borderId="0" xfId="0" applyNumberFormat="1" applyFont="1" applyFill="1" applyBorder="1"/>
    <xf numFmtId="3" fontId="48" fillId="82" borderId="0" xfId="0" applyNumberFormat="1" applyFont="1" applyFill="1" applyBorder="1"/>
    <xf numFmtId="3" fontId="48" fillId="82" borderId="57" xfId="0" applyNumberFormat="1" applyFont="1" applyFill="1" applyBorder="1"/>
    <xf numFmtId="3" fontId="48" fillId="82" borderId="28" xfId="0" applyNumberFormat="1" applyFont="1" applyFill="1" applyBorder="1"/>
    <xf numFmtId="3" fontId="49" fillId="83" borderId="15" xfId="0" applyNumberFormat="1" applyFont="1" applyFill="1" applyBorder="1"/>
    <xf numFmtId="3" fontId="49" fillId="82" borderId="52" xfId="0" applyNumberFormat="1" applyFont="1" applyFill="1" applyBorder="1"/>
    <xf numFmtId="0" fontId="49" fillId="83" borderId="26" xfId="0" applyFont="1" applyFill="1" applyBorder="1"/>
    <xf numFmtId="0" fontId="52" fillId="0" borderId="0" xfId="0" quotePrefix="1" applyFont="1" applyFill="1" applyBorder="1" applyAlignment="1">
      <alignment horizontal="center"/>
    </xf>
    <xf numFmtId="3" fontId="49" fillId="0" borderId="57" xfId="0" applyNumberFormat="1" applyFont="1" applyFill="1" applyBorder="1"/>
    <xf numFmtId="3" fontId="49" fillId="0" borderId="28" xfId="0" applyNumberFormat="1" applyFont="1" applyFill="1" applyBorder="1"/>
    <xf numFmtId="0" fontId="48" fillId="82" borderId="98" xfId="0" applyFont="1" applyFill="1" applyBorder="1"/>
    <xf numFmtId="0" fontId="53" fillId="82" borderId="50" xfId="0" applyFont="1" applyFill="1" applyBorder="1"/>
    <xf numFmtId="0" fontId="52" fillId="82" borderId="50" xfId="0" applyFont="1" applyFill="1" applyBorder="1"/>
    <xf numFmtId="0" fontId="52" fillId="82" borderId="50" xfId="0" quotePrefix="1" applyFont="1" applyFill="1" applyBorder="1" applyAlignment="1">
      <alignment horizontal="center"/>
    </xf>
    <xf numFmtId="0" fontId="52" fillId="82" borderId="50" xfId="0" applyFont="1" applyFill="1" applyBorder="1" applyAlignment="1">
      <alignment horizontal="center"/>
    </xf>
    <xf numFmtId="0" fontId="48" fillId="82" borderId="50" xfId="0" applyFont="1" applyFill="1" applyBorder="1"/>
    <xf numFmtId="3" fontId="48" fillId="82" borderId="53" xfId="0" applyNumberFormat="1" applyFont="1" applyFill="1" applyBorder="1"/>
    <xf numFmtId="3" fontId="48" fillId="82" borderId="40" xfId="0" applyNumberFormat="1" applyFont="1" applyFill="1" applyBorder="1"/>
    <xf numFmtId="3" fontId="48" fillId="82" borderId="41" xfId="0" applyNumberFormat="1" applyFont="1" applyFill="1" applyBorder="1"/>
    <xf numFmtId="3" fontId="49" fillId="82" borderId="50" xfId="0" applyNumberFormat="1" applyFont="1" applyFill="1" applyBorder="1"/>
    <xf numFmtId="3" fontId="48" fillId="82" borderId="50" xfId="0" applyNumberFormat="1" applyFont="1" applyFill="1" applyBorder="1"/>
    <xf numFmtId="3" fontId="48" fillId="82" borderId="52" xfId="0" applyNumberFormat="1" applyFont="1" applyFill="1" applyBorder="1"/>
    <xf numFmtId="3" fontId="48" fillId="82" borderId="54" xfId="0" applyNumberFormat="1" applyFont="1" applyFill="1" applyBorder="1"/>
    <xf numFmtId="0" fontId="48" fillId="0" borderId="98" xfId="0" applyFont="1" applyFill="1" applyBorder="1"/>
    <xf numFmtId="0" fontId="53" fillId="0" borderId="50" xfId="0" applyFont="1" applyFill="1" applyBorder="1"/>
    <xf numFmtId="0" fontId="52" fillId="0" borderId="50" xfId="0" applyFont="1" applyFill="1" applyBorder="1"/>
    <xf numFmtId="0" fontId="52" fillId="0" borderId="50" xfId="0" quotePrefix="1" applyFont="1" applyFill="1" applyBorder="1" applyAlignment="1">
      <alignment horizontal="center"/>
    </xf>
    <xf numFmtId="0" fontId="52" fillId="0" borderId="50" xfId="0" applyFont="1" applyFill="1" applyBorder="1" applyAlignment="1">
      <alignment horizontal="center"/>
    </xf>
    <xf numFmtId="3" fontId="49" fillId="0" borderId="52" xfId="0" applyNumberFormat="1" applyFont="1" applyFill="1" applyBorder="1"/>
    <xf numFmtId="0" fontId="49" fillId="0" borderId="50" xfId="0" applyFont="1" applyFill="1" applyBorder="1"/>
    <xf numFmtId="3" fontId="49" fillId="0" borderId="50" xfId="0" applyNumberFormat="1" applyFont="1" applyFill="1" applyBorder="1"/>
    <xf numFmtId="3" fontId="48" fillId="0" borderId="50" xfId="0" applyNumberFormat="1" applyFont="1" applyFill="1" applyBorder="1"/>
    <xf numFmtId="3" fontId="49" fillId="0" borderId="54" xfId="0" applyNumberFormat="1" applyFont="1" applyFill="1" applyBorder="1"/>
    <xf numFmtId="0" fontId="53" fillId="0" borderId="99" xfId="0" applyFont="1" applyFill="1" applyBorder="1"/>
    <xf numFmtId="0" fontId="52" fillId="0" borderId="99" xfId="0" applyFont="1" applyFill="1" applyBorder="1"/>
    <xf numFmtId="0" fontId="52" fillId="0" borderId="99" xfId="0" quotePrefix="1" applyFont="1" applyFill="1" applyBorder="1" applyAlignment="1">
      <alignment horizontal="center"/>
    </xf>
    <xf numFmtId="0" fontId="52" fillId="0" borderId="99" xfId="0" applyFont="1" applyFill="1" applyBorder="1" applyAlignment="1">
      <alignment horizontal="center"/>
    </xf>
    <xf numFmtId="3" fontId="49" fillId="0" borderId="100" xfId="0" applyNumberFormat="1" applyFont="1" applyFill="1" applyBorder="1"/>
    <xf numFmtId="0" fontId="49" fillId="0" borderId="99" xfId="0" applyFont="1" applyFill="1" applyBorder="1"/>
    <xf numFmtId="3" fontId="48" fillId="82" borderId="101" xfId="0" applyNumberFormat="1" applyFont="1" applyFill="1" applyBorder="1"/>
    <xf numFmtId="3" fontId="48" fillId="82" borderId="102" xfId="0" applyNumberFormat="1" applyFont="1" applyFill="1" applyBorder="1"/>
    <xf numFmtId="3" fontId="48" fillId="82" borderId="103" xfId="0" applyNumberFormat="1" applyFont="1" applyFill="1" applyBorder="1"/>
    <xf numFmtId="3" fontId="49" fillId="0" borderId="99" xfId="0" applyNumberFormat="1" applyFont="1" applyFill="1" applyBorder="1"/>
    <xf numFmtId="3" fontId="48" fillId="0" borderId="99" xfId="0" applyNumberFormat="1" applyFont="1" applyFill="1" applyBorder="1"/>
    <xf numFmtId="3" fontId="48" fillId="82" borderId="104" xfId="0" applyNumberFormat="1" applyFont="1" applyFill="1" applyBorder="1"/>
    <xf numFmtId="3" fontId="48" fillId="82" borderId="105" xfId="0" applyNumberFormat="1" applyFont="1" applyFill="1" applyBorder="1"/>
    <xf numFmtId="3" fontId="48" fillId="82" borderId="106" xfId="0" applyNumberFormat="1" applyFont="1" applyFill="1" applyBorder="1"/>
    <xf numFmtId="3" fontId="48" fillId="82" borderId="107" xfId="0" applyNumberFormat="1" applyFont="1" applyFill="1" applyBorder="1"/>
    <xf numFmtId="0" fontId="52" fillId="82" borderId="40" xfId="0" applyFont="1" applyFill="1" applyBorder="1" applyAlignment="1">
      <alignment horizontal="center"/>
    </xf>
    <xf numFmtId="0" fontId="52" fillId="82" borderId="51" xfId="0" applyFont="1" applyFill="1" applyBorder="1"/>
    <xf numFmtId="3" fontId="48" fillId="82" borderId="51" xfId="0" applyNumberFormat="1" applyFont="1" applyFill="1" applyBorder="1"/>
    <xf numFmtId="3" fontId="49" fillId="82" borderId="54" xfId="0" applyNumberFormat="1" applyFont="1" applyFill="1" applyBorder="1"/>
    <xf numFmtId="3" fontId="49" fillId="82" borderId="41" xfId="0" applyNumberFormat="1" applyFont="1" applyFill="1" applyBorder="1"/>
    <xf numFmtId="3" fontId="48" fillId="82" borderId="49" xfId="0" applyNumberFormat="1" applyFont="1" applyFill="1" applyBorder="1"/>
    <xf numFmtId="3" fontId="48" fillId="82" borderId="108" xfId="0" applyNumberFormat="1" applyFont="1" applyFill="1" applyBorder="1"/>
    <xf numFmtId="0" fontId="52" fillId="0" borderId="34" xfId="0" quotePrefix="1" applyFont="1" applyFill="1" applyBorder="1" applyAlignment="1">
      <alignment horizontal="center"/>
    </xf>
    <xf numFmtId="1" fontId="59" fillId="82" borderId="39" xfId="0" applyNumberFormat="1" applyFont="1" applyFill="1" applyBorder="1" applyAlignment="1">
      <alignment horizontal="center" vertical="center"/>
    </xf>
    <xf numFmtId="3" fontId="48" fillId="82" borderId="33" xfId="0" applyNumberFormat="1" applyFont="1" applyFill="1" applyBorder="1"/>
    <xf numFmtId="3" fontId="48" fillId="82" borderId="36" xfId="0" applyNumberFormat="1" applyFont="1" applyFill="1" applyBorder="1"/>
    <xf numFmtId="3" fontId="48" fillId="82" borderId="110" xfId="0" applyNumberFormat="1" applyFont="1" applyFill="1" applyBorder="1"/>
    <xf numFmtId="3" fontId="51" fillId="82" borderId="66" xfId="0" applyNumberFormat="1" applyFont="1" applyFill="1" applyBorder="1" applyAlignment="1">
      <alignment vertical="center"/>
    </xf>
    <xf numFmtId="3" fontId="51" fillId="83" borderId="31" xfId="0" applyNumberFormat="1" applyFont="1" applyFill="1" applyBorder="1"/>
    <xf numFmtId="3" fontId="48" fillId="82" borderId="109" xfId="0" applyNumberFormat="1" applyFont="1" applyFill="1" applyBorder="1"/>
    <xf numFmtId="3" fontId="49" fillId="83" borderId="31" xfId="0" applyNumberFormat="1" applyFont="1" applyFill="1" applyBorder="1"/>
    <xf numFmtId="3" fontId="48" fillId="82" borderId="39" xfId="0" applyNumberFormat="1" applyFont="1" applyFill="1" applyBorder="1"/>
    <xf numFmtId="3" fontId="48" fillId="82" borderId="111" xfId="0" applyNumberFormat="1" applyFont="1" applyFill="1" applyBorder="1"/>
    <xf numFmtId="3" fontId="48" fillId="82" borderId="112" xfId="0" applyNumberFormat="1" applyFont="1" applyFill="1" applyBorder="1"/>
    <xf numFmtId="0" fontId="52" fillId="0" borderId="37" xfId="0" quotePrefix="1" applyFont="1" applyFill="1" applyBorder="1" applyAlignment="1">
      <alignment horizontal="center"/>
    </xf>
    <xf numFmtId="0" fontId="52" fillId="0" borderId="102" xfId="0" applyFont="1" applyFill="1" applyBorder="1" applyAlignment="1">
      <alignment horizontal="center"/>
    </xf>
    <xf numFmtId="3" fontId="48" fillId="82" borderId="113" xfId="0" applyNumberFormat="1" applyFont="1" applyFill="1" applyBorder="1"/>
    <xf numFmtId="3" fontId="49" fillId="0" borderId="114" xfId="0" applyNumberFormat="1" applyFont="1" applyFill="1" applyBorder="1"/>
    <xf numFmtId="3" fontId="48" fillId="82" borderId="99" xfId="0" applyNumberFormat="1" applyFont="1" applyFill="1" applyBorder="1"/>
    <xf numFmtId="3" fontId="49" fillId="0" borderId="103" xfId="0" applyNumberFormat="1" applyFont="1" applyFill="1" applyBorder="1"/>
    <xf numFmtId="3" fontId="48" fillId="0" borderId="115" xfId="0" applyNumberFormat="1" applyFont="1" applyFill="1" applyBorder="1"/>
    <xf numFmtId="0" fontId="48" fillId="0" borderId="25" xfId="0" applyFont="1" applyFill="1" applyBorder="1"/>
    <xf numFmtId="0" fontId="53" fillId="0" borderId="26" xfId="0" applyFont="1" applyFill="1" applyBorder="1"/>
    <xf numFmtId="0" fontId="52" fillId="0" borderId="26" xfId="0" applyFont="1" applyFill="1" applyBorder="1"/>
    <xf numFmtId="0" fontId="52" fillId="0" borderId="32" xfId="0" quotePrefix="1" applyFont="1" applyFill="1" applyBorder="1" applyAlignment="1">
      <alignment horizontal="center"/>
    </xf>
    <xf numFmtId="0" fontId="52" fillId="0" borderId="32" xfId="0" applyFont="1" applyFill="1" applyBorder="1" applyAlignment="1">
      <alignment horizontal="center"/>
    </xf>
    <xf numFmtId="3" fontId="49" fillId="0" borderId="96" xfId="0" applyNumberFormat="1" applyFont="1" applyFill="1" applyBorder="1"/>
    <xf numFmtId="3" fontId="49" fillId="0" borderId="26" xfId="0" applyNumberFormat="1" applyFont="1" applyFill="1" applyBorder="1"/>
    <xf numFmtId="3" fontId="48" fillId="82" borderId="97" xfId="0" applyNumberFormat="1" applyFont="1" applyFill="1" applyBorder="1"/>
    <xf numFmtId="3" fontId="48" fillId="82" borderId="32" xfId="0" applyNumberFormat="1" applyFont="1" applyFill="1" applyBorder="1"/>
    <xf numFmtId="3" fontId="48" fillId="82" borderId="116" xfId="0" applyNumberFormat="1" applyFont="1" applyFill="1" applyBorder="1"/>
    <xf numFmtId="3" fontId="49" fillId="0" borderId="15" xfId="0" applyNumberFormat="1" applyFont="1" applyFill="1" applyBorder="1"/>
    <xf numFmtId="3" fontId="48" fillId="82" borderId="26" xfId="0" applyNumberFormat="1" applyFont="1" applyFill="1" applyBorder="1"/>
    <xf numFmtId="3" fontId="48" fillId="82" borderId="21" xfId="0" applyNumberFormat="1" applyFont="1" applyFill="1" applyBorder="1"/>
    <xf numFmtId="3" fontId="49" fillId="0" borderId="21" xfId="0" applyNumberFormat="1" applyFont="1" applyFill="1" applyBorder="1"/>
    <xf numFmtId="3" fontId="48" fillId="0" borderId="25" xfId="0" applyNumberFormat="1" applyFont="1" applyFill="1" applyBorder="1"/>
    <xf numFmtId="3" fontId="48" fillId="82" borderId="31" xfId="0" applyNumberFormat="1" applyFont="1" applyFill="1" applyBorder="1"/>
    <xf numFmtId="0" fontId="53" fillId="0" borderId="99" xfId="0" applyFont="1" applyFill="1" applyBorder="1" applyAlignment="1">
      <alignment horizontal="center"/>
    </xf>
    <xf numFmtId="3" fontId="48" fillId="82" borderId="114" xfId="0" applyNumberFormat="1" applyFont="1" applyFill="1" applyBorder="1"/>
    <xf numFmtId="0" fontId="48" fillId="0" borderId="115" xfId="0" applyFont="1" applyFill="1" applyBorder="1"/>
    <xf numFmtId="0" fontId="48" fillId="0" borderId="99" xfId="0" applyFont="1" applyFill="1" applyBorder="1"/>
    <xf numFmtId="3" fontId="66" fillId="82" borderId="37" xfId="0" applyNumberFormat="1" applyFont="1" applyFill="1" applyBorder="1"/>
    <xf numFmtId="3" fontId="48" fillId="0" borderId="46" xfId="0" applyNumberFormat="1" applyFont="1" applyFill="1" applyBorder="1" applyAlignment="1">
      <alignment horizontal="center" vertical="center" textRotation="90" wrapText="1"/>
    </xf>
    <xf numFmtId="3" fontId="48" fillId="0" borderId="43" xfId="0" applyNumberFormat="1" applyFont="1" applyFill="1" applyBorder="1" applyAlignment="1">
      <alignment horizontal="center" vertical="center" textRotation="90" wrapText="1"/>
    </xf>
    <xf numFmtId="3" fontId="48" fillId="0" borderId="14" xfId="0" applyNumberFormat="1" applyFont="1" applyFill="1" applyBorder="1" applyAlignment="1">
      <alignment horizontal="center" vertical="center" textRotation="90" wrapText="1"/>
    </xf>
    <xf numFmtId="0" fontId="52" fillId="0" borderId="102" xfId="0" quotePrefix="1" applyFont="1" applyFill="1" applyBorder="1" applyAlignment="1">
      <alignment horizontal="center"/>
    </xf>
    <xf numFmtId="0" fontId="48" fillId="0" borderId="0" xfId="0" applyFont="1" applyBorder="1"/>
    <xf numFmtId="0" fontId="67" fillId="0" borderId="68" xfId="0" applyFont="1" applyFill="1" applyBorder="1"/>
    <xf numFmtId="0" fontId="67" fillId="0" borderId="99" xfId="0" applyFont="1" applyFill="1" applyBorder="1"/>
    <xf numFmtId="0" fontId="67" fillId="0" borderId="75" xfId="0" applyFont="1" applyFill="1" applyBorder="1"/>
    <xf numFmtId="0" fontId="67" fillId="0" borderId="76" xfId="0" applyFont="1" applyFill="1" applyBorder="1"/>
    <xf numFmtId="0" fontId="67" fillId="82" borderId="81" xfId="0" applyFont="1" applyFill="1" applyBorder="1"/>
    <xf numFmtId="0" fontId="68" fillId="0" borderId="63" xfId="0" applyFont="1" applyFill="1" applyBorder="1" applyAlignment="1">
      <alignment vertical="center"/>
    </xf>
    <xf numFmtId="0" fontId="67" fillId="0" borderId="69" xfId="0" applyFont="1" applyFill="1" applyBorder="1"/>
    <xf numFmtId="0" fontId="67" fillId="0" borderId="116" xfId="0" applyFont="1" applyFill="1" applyBorder="1"/>
    <xf numFmtId="0" fontId="67" fillId="0" borderId="113" xfId="0" applyFont="1" applyFill="1" applyBorder="1"/>
  </cellXfs>
  <cellStyles count="23518">
    <cellStyle name="20% - Accent1 10" xfId="461"/>
    <cellStyle name="20% - Accent1 10 2" xfId="8605"/>
    <cellStyle name="20% - Accent1 11" xfId="462"/>
    <cellStyle name="20% - Accent1 11 2" xfId="8606"/>
    <cellStyle name="20% - Accent1 12" xfId="463"/>
    <cellStyle name="20% - Accent1 12 2" xfId="8607"/>
    <cellStyle name="20% - Accent1 13" xfId="464"/>
    <cellStyle name="20% - Accent1 13 2" xfId="8608"/>
    <cellStyle name="20% - Accent1 14" xfId="465"/>
    <cellStyle name="20% - Accent1 14 2" xfId="8609"/>
    <cellStyle name="20% - Accent1 15" xfId="466"/>
    <cellStyle name="20% - Accent1 15 2" xfId="8610"/>
    <cellStyle name="20% - Accent1 16" xfId="467"/>
    <cellStyle name="20% - Accent1 16 2" xfId="8611"/>
    <cellStyle name="20% - Accent1 2" xfId="109"/>
    <cellStyle name="20% - Accent1 2 10" xfId="468"/>
    <cellStyle name="20% - Accent1 2 10 2" xfId="469"/>
    <cellStyle name="20% - Accent1 2 10 2 2" xfId="8612"/>
    <cellStyle name="20% - Accent1 2 10 3" xfId="470"/>
    <cellStyle name="20% - Accent1 2 10 3 2" xfId="8613"/>
    <cellStyle name="20% - Accent1 2 10 4" xfId="471"/>
    <cellStyle name="20% - Accent1 2 10 4 2" xfId="8614"/>
    <cellStyle name="20% - Accent1 2 10 5" xfId="8615"/>
    <cellStyle name="20% - Accent1 2 11" xfId="472"/>
    <cellStyle name="20% - Accent1 2 11 2" xfId="473"/>
    <cellStyle name="20% - Accent1 2 11 2 2" xfId="8616"/>
    <cellStyle name="20% - Accent1 2 11 3" xfId="474"/>
    <cellStyle name="20% - Accent1 2 11 3 2" xfId="8617"/>
    <cellStyle name="20% - Accent1 2 11 4" xfId="475"/>
    <cellStyle name="20% - Accent1 2 11 4 2" xfId="8618"/>
    <cellStyle name="20% - Accent1 2 11 5" xfId="8619"/>
    <cellStyle name="20% - Accent1 2 12" xfId="476"/>
    <cellStyle name="20% - Accent1 2 12 2" xfId="477"/>
    <cellStyle name="20% - Accent1 2 12 2 2" xfId="8620"/>
    <cellStyle name="20% - Accent1 2 12 3" xfId="478"/>
    <cellStyle name="20% - Accent1 2 12 3 2" xfId="8621"/>
    <cellStyle name="20% - Accent1 2 12 4" xfId="479"/>
    <cellStyle name="20% - Accent1 2 12 4 2" xfId="8622"/>
    <cellStyle name="20% - Accent1 2 12 5" xfId="8623"/>
    <cellStyle name="20% - Accent1 2 13" xfId="480"/>
    <cellStyle name="20% - Accent1 2 13 2" xfId="481"/>
    <cellStyle name="20% - Accent1 2 13 2 2" xfId="8624"/>
    <cellStyle name="20% - Accent1 2 13 3" xfId="482"/>
    <cellStyle name="20% - Accent1 2 13 3 2" xfId="8625"/>
    <cellStyle name="20% - Accent1 2 13 4" xfId="483"/>
    <cellStyle name="20% - Accent1 2 13 4 2" xfId="8626"/>
    <cellStyle name="20% - Accent1 2 13 5" xfId="8627"/>
    <cellStyle name="20% - Accent1 2 14" xfId="484"/>
    <cellStyle name="20% - Accent1 2 14 2" xfId="485"/>
    <cellStyle name="20% - Accent1 2 14 2 2" xfId="8628"/>
    <cellStyle name="20% - Accent1 2 14 3" xfId="486"/>
    <cellStyle name="20% - Accent1 2 14 3 2" xfId="8629"/>
    <cellStyle name="20% - Accent1 2 14 4" xfId="487"/>
    <cellStyle name="20% - Accent1 2 14 4 2" xfId="8630"/>
    <cellStyle name="20% - Accent1 2 14 5" xfId="8631"/>
    <cellStyle name="20% - Accent1 2 15" xfId="488"/>
    <cellStyle name="20% - Accent1 2 15 2" xfId="489"/>
    <cellStyle name="20% - Accent1 2 15 2 2" xfId="8632"/>
    <cellStyle name="20% - Accent1 2 15 3" xfId="490"/>
    <cellStyle name="20% - Accent1 2 15 3 2" xfId="8633"/>
    <cellStyle name="20% - Accent1 2 15 4" xfId="491"/>
    <cellStyle name="20% - Accent1 2 15 4 2" xfId="8634"/>
    <cellStyle name="20% - Accent1 2 15 5" xfId="8635"/>
    <cellStyle name="20% - Accent1 2 16" xfId="492"/>
    <cellStyle name="20% - Accent1 2 16 2" xfId="493"/>
    <cellStyle name="20% - Accent1 2 16 2 2" xfId="8636"/>
    <cellStyle name="20% - Accent1 2 16 3" xfId="494"/>
    <cellStyle name="20% - Accent1 2 16 3 2" xfId="8637"/>
    <cellStyle name="20% - Accent1 2 16 4" xfId="495"/>
    <cellStyle name="20% - Accent1 2 16 4 2" xfId="8638"/>
    <cellStyle name="20% - Accent1 2 16 5" xfId="8639"/>
    <cellStyle name="20% - Accent1 2 17" xfId="496"/>
    <cellStyle name="20% - Accent1 2 17 2" xfId="497"/>
    <cellStyle name="20% - Accent1 2 17 2 2" xfId="498"/>
    <cellStyle name="20% - Accent1 2 17 2 2 2" xfId="8640"/>
    <cellStyle name="20% - Accent1 2 17 2 3" xfId="499"/>
    <cellStyle name="20% - Accent1 2 17 2 3 2" xfId="8641"/>
    <cellStyle name="20% - Accent1 2 17 2 4" xfId="500"/>
    <cellStyle name="20% - Accent1 2 17 2 4 2" xfId="8642"/>
    <cellStyle name="20% - Accent1 2 17 2 5" xfId="501"/>
    <cellStyle name="20% - Accent1 2 17 2 5 2" xfId="6412"/>
    <cellStyle name="20% - Accent1 2 17 2 5 2 2" xfId="12847"/>
    <cellStyle name="20% - Accent1 2 17 2 5 2 2 2" xfId="14660"/>
    <cellStyle name="20% - Accent1 2 17 2 5 2 3" xfId="14659"/>
    <cellStyle name="20% - Accent1 2 17 2 5 3" xfId="11365"/>
    <cellStyle name="20% - Accent1 2 17 2 5 3 2" xfId="14661"/>
    <cellStyle name="20% - Accent1 2 17 2 5 4" xfId="14658"/>
    <cellStyle name="20% - Accent1 2 17 2 6" xfId="8643"/>
    <cellStyle name="20% - Accent1 2 17 3" xfId="502"/>
    <cellStyle name="20% - Accent1 2 17 3 2" xfId="503"/>
    <cellStyle name="20% - Accent1 2 17 3 2 2" xfId="8644"/>
    <cellStyle name="20% - Accent1 2 17 3 3" xfId="504"/>
    <cellStyle name="20% - Accent1 2 17 3 3 2" xfId="8645"/>
    <cellStyle name="20% - Accent1 2 17 3 4" xfId="505"/>
    <cellStyle name="20% - Accent1 2 17 3 4 2" xfId="8646"/>
    <cellStyle name="20% - Accent1 2 17 3 5" xfId="8647"/>
    <cellStyle name="20% - Accent1 2 17 4" xfId="6411"/>
    <cellStyle name="20% - Accent1 2 17 4 2" xfId="12846"/>
    <cellStyle name="20% - Accent1 2 17 4 2 2" xfId="14663"/>
    <cellStyle name="20% - Accent1 2 17 4 3" xfId="14662"/>
    <cellStyle name="20% - Accent1 2 17 5" xfId="7869"/>
    <cellStyle name="20% - Accent1 2 17 5 2" xfId="14304"/>
    <cellStyle name="20% - Accent1 2 17 5 2 2" xfId="14665"/>
    <cellStyle name="20% - Accent1 2 17 5 3" xfId="14664"/>
    <cellStyle name="20% - Accent1 2 17 6" xfId="11363"/>
    <cellStyle name="20% - Accent1 2 17 6 2" xfId="14666"/>
    <cellStyle name="20% - Accent1 2 17 7" xfId="14657"/>
    <cellStyle name="20% - Accent1 2 18" xfId="506"/>
    <cellStyle name="20% - Accent1 2 18 2" xfId="507"/>
    <cellStyle name="20% - Accent1 2 18 2 2" xfId="8648"/>
    <cellStyle name="20% - Accent1 2 18 3" xfId="508"/>
    <cellStyle name="20% - Accent1 2 18 3 2" xfId="8649"/>
    <cellStyle name="20% - Accent1 2 18 4" xfId="509"/>
    <cellStyle name="20% - Accent1 2 18 4 2" xfId="8650"/>
    <cellStyle name="20% - Accent1 2 18 5" xfId="8651"/>
    <cellStyle name="20% - Accent1 2 19" xfId="510"/>
    <cellStyle name="20% - Accent1 2 19 2" xfId="511"/>
    <cellStyle name="20% - Accent1 2 19 2 2" xfId="6414"/>
    <cellStyle name="20% - Accent1 2 19 2 2 2" xfId="12849"/>
    <cellStyle name="20% - Accent1 2 19 2 2 2 2" xfId="14670"/>
    <cellStyle name="20% - Accent1 2 19 2 2 3" xfId="14669"/>
    <cellStyle name="20% - Accent1 2 19 2 3" xfId="11375"/>
    <cellStyle name="20% - Accent1 2 19 2 3 2" xfId="14671"/>
    <cellStyle name="20% - Accent1 2 19 2 4" xfId="14668"/>
    <cellStyle name="20% - Accent1 2 19 3" xfId="6413"/>
    <cellStyle name="20% - Accent1 2 19 3 2" xfId="12848"/>
    <cellStyle name="20% - Accent1 2 19 3 2 2" xfId="14673"/>
    <cellStyle name="20% - Accent1 2 19 3 3" xfId="14672"/>
    <cellStyle name="20% - Accent1 2 19 4" xfId="7870"/>
    <cellStyle name="20% - Accent1 2 19 4 2" xfId="14305"/>
    <cellStyle name="20% - Accent1 2 19 4 2 2" xfId="14675"/>
    <cellStyle name="20% - Accent1 2 19 4 3" xfId="14674"/>
    <cellStyle name="20% - Accent1 2 19 5" xfId="11374"/>
    <cellStyle name="20% - Accent1 2 19 5 2" xfId="14676"/>
    <cellStyle name="20% - Accent1 2 19 6" xfId="14667"/>
    <cellStyle name="20% - Accent1 2 2" xfId="110"/>
    <cellStyle name="20% - Accent1 2 2 10" xfId="512"/>
    <cellStyle name="20% - Accent1 2 2 10 2" xfId="8652"/>
    <cellStyle name="20% - Accent1 2 2 11" xfId="513"/>
    <cellStyle name="20% - Accent1 2 2 11 2" xfId="8653"/>
    <cellStyle name="20% - Accent1 2 2 12" xfId="514"/>
    <cellStyle name="20% - Accent1 2 2 12 2" xfId="8654"/>
    <cellStyle name="20% - Accent1 2 2 13" xfId="515"/>
    <cellStyle name="20% - Accent1 2 2 13 2" xfId="8655"/>
    <cellStyle name="20% - Accent1 2 2 14" xfId="516"/>
    <cellStyle name="20% - Accent1 2 2 14 2" xfId="8656"/>
    <cellStyle name="20% - Accent1 2 2 15" xfId="517"/>
    <cellStyle name="20% - Accent1 2 2 15 2" xfId="8657"/>
    <cellStyle name="20% - Accent1 2 2 16" xfId="518"/>
    <cellStyle name="20% - Accent1 2 2 16 2" xfId="8658"/>
    <cellStyle name="20% - Accent1 2 2 17" xfId="519"/>
    <cellStyle name="20% - Accent1 2 2 17 2" xfId="8659"/>
    <cellStyle name="20% - Accent1 2 2 18" xfId="520"/>
    <cellStyle name="20% - Accent1 2 2 18 2" xfId="8660"/>
    <cellStyle name="20% - Accent1 2 2 19" xfId="521"/>
    <cellStyle name="20% - Accent1 2 2 19 2" xfId="8661"/>
    <cellStyle name="20% - Accent1 2 2 2" xfId="522"/>
    <cellStyle name="20% - Accent1 2 2 2 2" xfId="8662"/>
    <cellStyle name="20% - Accent1 2 2 20" xfId="523"/>
    <cellStyle name="20% - Accent1 2 2 20 2" xfId="8663"/>
    <cellStyle name="20% - Accent1 2 2 21" xfId="524"/>
    <cellStyle name="20% - Accent1 2 2 21 2" xfId="8664"/>
    <cellStyle name="20% - Accent1 2 2 22" xfId="525"/>
    <cellStyle name="20% - Accent1 2 2 22 2" xfId="8665"/>
    <cellStyle name="20% - Accent1 2 2 23" xfId="526"/>
    <cellStyle name="20% - Accent1 2 2 23 2" xfId="8666"/>
    <cellStyle name="20% - Accent1 2 2 24" xfId="527"/>
    <cellStyle name="20% - Accent1 2 2 24 2" xfId="8667"/>
    <cellStyle name="20% - Accent1 2 2 25" xfId="528"/>
    <cellStyle name="20% - Accent1 2 2 25 2" xfId="8668"/>
    <cellStyle name="20% - Accent1 2 2 26" xfId="529"/>
    <cellStyle name="20% - Accent1 2 2 26 2" xfId="8669"/>
    <cellStyle name="20% - Accent1 2 2 27" xfId="530"/>
    <cellStyle name="20% - Accent1 2 2 27 2" xfId="8670"/>
    <cellStyle name="20% - Accent1 2 2 28" xfId="531"/>
    <cellStyle name="20% - Accent1 2 2 28 2" xfId="8671"/>
    <cellStyle name="20% - Accent1 2 2 29" xfId="532"/>
    <cellStyle name="20% - Accent1 2 2 29 2" xfId="8672"/>
    <cellStyle name="20% - Accent1 2 2 3" xfId="533"/>
    <cellStyle name="20% - Accent1 2 2 3 2" xfId="8673"/>
    <cellStyle name="20% - Accent1 2 2 30" xfId="534"/>
    <cellStyle name="20% - Accent1 2 2 30 2" xfId="8674"/>
    <cellStyle name="20% - Accent1 2 2 31" xfId="535"/>
    <cellStyle name="20% - Accent1 2 2 31 2" xfId="8675"/>
    <cellStyle name="20% - Accent1 2 2 32" xfId="536"/>
    <cellStyle name="20% - Accent1 2 2 32 2" xfId="8676"/>
    <cellStyle name="20% - Accent1 2 2 33" xfId="537"/>
    <cellStyle name="20% - Accent1 2 2 33 2" xfId="8677"/>
    <cellStyle name="20% - Accent1 2 2 34" xfId="538"/>
    <cellStyle name="20% - Accent1 2 2 34 2" xfId="8678"/>
    <cellStyle name="20% - Accent1 2 2 35" xfId="539"/>
    <cellStyle name="20% - Accent1 2 2 35 2" xfId="8679"/>
    <cellStyle name="20% - Accent1 2 2 36" xfId="540"/>
    <cellStyle name="20% - Accent1 2 2 36 2" xfId="6415"/>
    <cellStyle name="20% - Accent1 2 2 36 2 2" xfId="12850"/>
    <cellStyle name="20% - Accent1 2 2 36 2 2 2" xfId="14679"/>
    <cellStyle name="20% - Accent1 2 2 36 2 3" xfId="14678"/>
    <cellStyle name="20% - Accent1 2 2 36 3" xfId="11381"/>
    <cellStyle name="20% - Accent1 2 2 36 3 2" xfId="14680"/>
    <cellStyle name="20% - Accent1 2 2 36 4" xfId="14677"/>
    <cellStyle name="20% - Accent1 2 2 37" xfId="8680"/>
    <cellStyle name="20% - Accent1 2 2 4" xfId="541"/>
    <cellStyle name="20% - Accent1 2 2 4 2" xfId="8681"/>
    <cellStyle name="20% - Accent1 2 2 5" xfId="542"/>
    <cellStyle name="20% - Accent1 2 2 5 2" xfId="8682"/>
    <cellStyle name="20% - Accent1 2 2 6" xfId="543"/>
    <cellStyle name="20% - Accent1 2 2 6 2" xfId="8683"/>
    <cellStyle name="20% - Accent1 2 2 7" xfId="544"/>
    <cellStyle name="20% - Accent1 2 2 7 2" xfId="8684"/>
    <cellStyle name="20% - Accent1 2 2 8" xfId="545"/>
    <cellStyle name="20% - Accent1 2 2 8 2" xfId="8685"/>
    <cellStyle name="20% - Accent1 2 2 9" xfId="546"/>
    <cellStyle name="20% - Accent1 2 2 9 2" xfId="8686"/>
    <cellStyle name="20% - Accent1 2 20" xfId="547"/>
    <cellStyle name="20% - Accent1 2 20 2" xfId="548"/>
    <cellStyle name="20% - Accent1 2 20 2 2" xfId="8687"/>
    <cellStyle name="20% - Accent1 2 20 3" xfId="549"/>
    <cellStyle name="20% - Accent1 2 20 3 2" xfId="8688"/>
    <cellStyle name="20% - Accent1 2 20 4" xfId="550"/>
    <cellStyle name="20% - Accent1 2 20 4 2" xfId="8689"/>
    <cellStyle name="20% - Accent1 2 20 5" xfId="551"/>
    <cellStyle name="20% - Accent1 2 20 5 2" xfId="6416"/>
    <cellStyle name="20% - Accent1 2 20 5 2 2" xfId="12851"/>
    <cellStyle name="20% - Accent1 2 20 5 2 2 2" xfId="14683"/>
    <cellStyle name="20% - Accent1 2 20 5 2 3" xfId="14682"/>
    <cellStyle name="20% - Accent1 2 20 5 3" xfId="11382"/>
    <cellStyle name="20% - Accent1 2 20 5 3 2" xfId="14684"/>
    <cellStyle name="20% - Accent1 2 20 5 4" xfId="14681"/>
    <cellStyle name="20% - Accent1 2 20 6" xfId="8690"/>
    <cellStyle name="20% - Accent1 2 21" xfId="552"/>
    <cellStyle name="20% - Accent1 2 21 2" xfId="553"/>
    <cellStyle name="20% - Accent1 2 21 2 2" xfId="8691"/>
    <cellStyle name="20% - Accent1 2 21 3" xfId="554"/>
    <cellStyle name="20% - Accent1 2 21 3 2" xfId="6417"/>
    <cellStyle name="20% - Accent1 2 21 3 2 2" xfId="12852"/>
    <cellStyle name="20% - Accent1 2 21 3 2 2 2" xfId="14687"/>
    <cellStyle name="20% - Accent1 2 21 3 2 3" xfId="14686"/>
    <cellStyle name="20% - Accent1 2 21 3 3" xfId="11383"/>
    <cellStyle name="20% - Accent1 2 21 3 3 2" xfId="14688"/>
    <cellStyle name="20% - Accent1 2 21 3 4" xfId="14685"/>
    <cellStyle name="20% - Accent1 2 21 4" xfId="8692"/>
    <cellStyle name="20% - Accent1 2 22" xfId="555"/>
    <cellStyle name="20% - Accent1 2 22 2" xfId="556"/>
    <cellStyle name="20% - Accent1 2 22 2 2" xfId="8693"/>
    <cellStyle name="20% - Accent1 2 22 3" xfId="557"/>
    <cellStyle name="20% - Accent1 2 22 3 2" xfId="6418"/>
    <cellStyle name="20% - Accent1 2 22 3 2 2" xfId="12853"/>
    <cellStyle name="20% - Accent1 2 22 3 2 2 2" xfId="14691"/>
    <cellStyle name="20% - Accent1 2 22 3 2 3" xfId="14690"/>
    <cellStyle name="20% - Accent1 2 22 3 3" xfId="11384"/>
    <cellStyle name="20% - Accent1 2 22 3 3 2" xfId="14692"/>
    <cellStyle name="20% - Accent1 2 22 3 4" xfId="14689"/>
    <cellStyle name="20% - Accent1 2 22 4" xfId="8694"/>
    <cellStyle name="20% - Accent1 2 23" xfId="558"/>
    <cellStyle name="20% - Accent1 2 23 2" xfId="559"/>
    <cellStyle name="20% - Accent1 2 23 2 2" xfId="8695"/>
    <cellStyle name="20% - Accent1 2 23 3" xfId="560"/>
    <cellStyle name="20% - Accent1 2 23 3 2" xfId="6419"/>
    <cellStyle name="20% - Accent1 2 23 3 2 2" xfId="12854"/>
    <cellStyle name="20% - Accent1 2 23 3 2 2 2" xfId="14695"/>
    <cellStyle name="20% - Accent1 2 23 3 2 3" xfId="14694"/>
    <cellStyle name="20% - Accent1 2 23 3 3" xfId="11385"/>
    <cellStyle name="20% - Accent1 2 23 3 3 2" xfId="14696"/>
    <cellStyle name="20% - Accent1 2 23 3 4" xfId="14693"/>
    <cellStyle name="20% - Accent1 2 23 4" xfId="8696"/>
    <cellStyle name="20% - Accent1 2 24" xfId="561"/>
    <cellStyle name="20% - Accent1 2 24 2" xfId="6420"/>
    <cellStyle name="20% - Accent1 2 24 2 2" xfId="12855"/>
    <cellStyle name="20% - Accent1 2 24 2 2 2" xfId="14699"/>
    <cellStyle name="20% - Accent1 2 24 2 3" xfId="14698"/>
    <cellStyle name="20% - Accent1 2 24 3" xfId="11386"/>
    <cellStyle name="20% - Accent1 2 24 3 2" xfId="14700"/>
    <cellStyle name="20% - Accent1 2 24 4" xfId="14697"/>
    <cellStyle name="20% - Accent1 2 25" xfId="562"/>
    <cellStyle name="20% - Accent1 2 25 2" xfId="6421"/>
    <cellStyle name="20% - Accent1 2 25 2 2" xfId="12856"/>
    <cellStyle name="20% - Accent1 2 25 2 2 2" xfId="14703"/>
    <cellStyle name="20% - Accent1 2 25 2 3" xfId="14702"/>
    <cellStyle name="20% - Accent1 2 25 3" xfId="11387"/>
    <cellStyle name="20% - Accent1 2 25 3 2" xfId="14704"/>
    <cellStyle name="20% - Accent1 2 25 4" xfId="14701"/>
    <cellStyle name="20% - Accent1 2 26" xfId="563"/>
    <cellStyle name="20% - Accent1 2 26 2" xfId="6422"/>
    <cellStyle name="20% - Accent1 2 26 2 2" xfId="12857"/>
    <cellStyle name="20% - Accent1 2 26 2 2 2" xfId="14707"/>
    <cellStyle name="20% - Accent1 2 26 2 3" xfId="14706"/>
    <cellStyle name="20% - Accent1 2 26 3" xfId="11388"/>
    <cellStyle name="20% - Accent1 2 26 3 2" xfId="14708"/>
    <cellStyle name="20% - Accent1 2 26 4" xfId="14705"/>
    <cellStyle name="20% - Accent1 2 27" xfId="564"/>
    <cellStyle name="20% - Accent1 2 27 2" xfId="6423"/>
    <cellStyle name="20% - Accent1 2 27 2 2" xfId="12858"/>
    <cellStyle name="20% - Accent1 2 27 2 2 2" xfId="14711"/>
    <cellStyle name="20% - Accent1 2 27 2 3" xfId="14710"/>
    <cellStyle name="20% - Accent1 2 27 3" xfId="11389"/>
    <cellStyle name="20% - Accent1 2 27 3 2" xfId="14712"/>
    <cellStyle name="20% - Accent1 2 27 4" xfId="14709"/>
    <cellStyle name="20% - Accent1 2 28" xfId="565"/>
    <cellStyle name="20% - Accent1 2 28 2" xfId="6424"/>
    <cellStyle name="20% - Accent1 2 28 2 2" xfId="12859"/>
    <cellStyle name="20% - Accent1 2 28 2 2 2" xfId="14715"/>
    <cellStyle name="20% - Accent1 2 28 2 3" xfId="14714"/>
    <cellStyle name="20% - Accent1 2 28 3" xfId="11390"/>
    <cellStyle name="20% - Accent1 2 28 3 2" xfId="14716"/>
    <cellStyle name="20% - Accent1 2 28 4" xfId="14713"/>
    <cellStyle name="20% - Accent1 2 29" xfId="566"/>
    <cellStyle name="20% - Accent1 2 29 2" xfId="6425"/>
    <cellStyle name="20% - Accent1 2 29 2 2" xfId="12860"/>
    <cellStyle name="20% - Accent1 2 29 2 2 2" xfId="14719"/>
    <cellStyle name="20% - Accent1 2 29 2 3" xfId="14718"/>
    <cellStyle name="20% - Accent1 2 29 3" xfId="11391"/>
    <cellStyle name="20% - Accent1 2 29 3 2" xfId="14720"/>
    <cellStyle name="20% - Accent1 2 29 4" xfId="14717"/>
    <cellStyle name="20% - Accent1 2 3" xfId="111"/>
    <cellStyle name="20% - Accent1 2 3 2" xfId="567"/>
    <cellStyle name="20% - Accent1 2 3 2 2" xfId="8697"/>
    <cellStyle name="20% - Accent1 2 3 3" xfId="568"/>
    <cellStyle name="20% - Accent1 2 3 3 2" xfId="8698"/>
    <cellStyle name="20% - Accent1 2 3 4" xfId="569"/>
    <cellStyle name="20% - Accent1 2 3 4 2" xfId="8699"/>
    <cellStyle name="20% - Accent1 2 3 5" xfId="8700"/>
    <cellStyle name="20% - Accent1 2 30" xfId="570"/>
    <cellStyle name="20% - Accent1 2 30 2" xfId="6426"/>
    <cellStyle name="20% - Accent1 2 30 2 2" xfId="12861"/>
    <cellStyle name="20% - Accent1 2 30 2 2 2" xfId="14723"/>
    <cellStyle name="20% - Accent1 2 30 2 3" xfId="14722"/>
    <cellStyle name="20% - Accent1 2 30 3" xfId="11392"/>
    <cellStyle name="20% - Accent1 2 30 3 2" xfId="14724"/>
    <cellStyle name="20% - Accent1 2 30 4" xfId="14721"/>
    <cellStyle name="20% - Accent1 2 31" xfId="8701"/>
    <cellStyle name="20% - Accent1 2 32" xfId="8702"/>
    <cellStyle name="20% - Accent1 2 4" xfId="112"/>
    <cellStyle name="20% - Accent1 2 4 2" xfId="571"/>
    <cellStyle name="20% - Accent1 2 4 2 2" xfId="8703"/>
    <cellStyle name="20% - Accent1 2 4 3" xfId="572"/>
    <cellStyle name="20% - Accent1 2 4 3 2" xfId="8704"/>
    <cellStyle name="20% - Accent1 2 4 4" xfId="573"/>
    <cellStyle name="20% - Accent1 2 4 4 2" xfId="8705"/>
    <cellStyle name="20% - Accent1 2 4 5" xfId="8706"/>
    <cellStyle name="20% - Accent1 2 5" xfId="113"/>
    <cellStyle name="20% - Accent1 2 5 2" xfId="574"/>
    <cellStyle name="20% - Accent1 2 5 2 2" xfId="8707"/>
    <cellStyle name="20% - Accent1 2 5 3" xfId="575"/>
    <cellStyle name="20% - Accent1 2 5 3 2" xfId="8708"/>
    <cellStyle name="20% - Accent1 2 5 4" xfId="576"/>
    <cellStyle name="20% - Accent1 2 5 4 2" xfId="8709"/>
    <cellStyle name="20% - Accent1 2 5 5" xfId="8710"/>
    <cellStyle name="20% - Accent1 2 6" xfId="114"/>
    <cellStyle name="20% - Accent1 2 6 2" xfId="577"/>
    <cellStyle name="20% - Accent1 2 6 2 2" xfId="8711"/>
    <cellStyle name="20% - Accent1 2 6 3" xfId="578"/>
    <cellStyle name="20% - Accent1 2 6 3 2" xfId="8712"/>
    <cellStyle name="20% - Accent1 2 6 4" xfId="579"/>
    <cellStyle name="20% - Accent1 2 6 4 2" xfId="8713"/>
    <cellStyle name="20% - Accent1 2 6 5" xfId="8714"/>
    <cellStyle name="20% - Accent1 2 7" xfId="580"/>
    <cellStyle name="20% - Accent1 2 7 2" xfId="581"/>
    <cellStyle name="20% - Accent1 2 7 2 2" xfId="8715"/>
    <cellStyle name="20% - Accent1 2 7 3" xfId="582"/>
    <cellStyle name="20% - Accent1 2 7 3 2" xfId="8716"/>
    <cellStyle name="20% - Accent1 2 7 4" xfId="583"/>
    <cellStyle name="20% - Accent1 2 7 4 2" xfId="8717"/>
    <cellStyle name="20% - Accent1 2 7 5" xfId="8718"/>
    <cellStyle name="20% - Accent1 2 8" xfId="584"/>
    <cellStyle name="20% - Accent1 2 8 2" xfId="585"/>
    <cellStyle name="20% - Accent1 2 8 2 2" xfId="8719"/>
    <cellStyle name="20% - Accent1 2 8 3" xfId="586"/>
    <cellStyle name="20% - Accent1 2 8 3 2" xfId="8720"/>
    <cellStyle name="20% - Accent1 2 8 4" xfId="587"/>
    <cellStyle name="20% - Accent1 2 8 4 2" xfId="8721"/>
    <cellStyle name="20% - Accent1 2 8 5" xfId="8722"/>
    <cellStyle name="20% - Accent1 2 9" xfId="588"/>
    <cellStyle name="20% - Accent1 2 9 2" xfId="589"/>
    <cellStyle name="20% - Accent1 2 9 2 2" xfId="8723"/>
    <cellStyle name="20% - Accent1 2 9 3" xfId="590"/>
    <cellStyle name="20% - Accent1 2 9 3 2" xfId="8724"/>
    <cellStyle name="20% - Accent1 2 9 4" xfId="591"/>
    <cellStyle name="20% - Accent1 2 9 4 2" xfId="8725"/>
    <cellStyle name="20% - Accent1 2 9 5" xfId="8726"/>
    <cellStyle name="20% - Accent1 3" xfId="115"/>
    <cellStyle name="20% - Accent1 3 10" xfId="592"/>
    <cellStyle name="20% - Accent1 3 10 2" xfId="593"/>
    <cellStyle name="20% - Accent1 3 10 2 2" xfId="8727"/>
    <cellStyle name="20% - Accent1 3 10 3" xfId="594"/>
    <cellStyle name="20% - Accent1 3 10 3 2" xfId="8728"/>
    <cellStyle name="20% - Accent1 3 10 4" xfId="595"/>
    <cellStyle name="20% - Accent1 3 10 4 2" xfId="8729"/>
    <cellStyle name="20% - Accent1 3 10 5" xfId="8730"/>
    <cellStyle name="20% - Accent1 3 11" xfId="596"/>
    <cellStyle name="20% - Accent1 3 11 2" xfId="597"/>
    <cellStyle name="20% - Accent1 3 11 2 2" xfId="8731"/>
    <cellStyle name="20% - Accent1 3 11 3" xfId="598"/>
    <cellStyle name="20% - Accent1 3 11 3 2" xfId="8732"/>
    <cellStyle name="20% - Accent1 3 11 4" xfId="599"/>
    <cellStyle name="20% - Accent1 3 11 4 2" xfId="8733"/>
    <cellStyle name="20% - Accent1 3 11 5" xfId="8734"/>
    <cellStyle name="20% - Accent1 3 12" xfId="600"/>
    <cellStyle name="20% - Accent1 3 12 2" xfId="601"/>
    <cellStyle name="20% - Accent1 3 12 2 2" xfId="8735"/>
    <cellStyle name="20% - Accent1 3 12 3" xfId="602"/>
    <cellStyle name="20% - Accent1 3 12 3 2" xfId="8736"/>
    <cellStyle name="20% - Accent1 3 12 4" xfId="603"/>
    <cellStyle name="20% - Accent1 3 12 4 2" xfId="8737"/>
    <cellStyle name="20% - Accent1 3 12 5" xfId="8738"/>
    <cellStyle name="20% - Accent1 3 13" xfId="604"/>
    <cellStyle name="20% - Accent1 3 13 2" xfId="605"/>
    <cellStyle name="20% - Accent1 3 13 2 2" xfId="8739"/>
    <cellStyle name="20% - Accent1 3 13 3" xfId="606"/>
    <cellStyle name="20% - Accent1 3 13 3 2" xfId="8740"/>
    <cellStyle name="20% - Accent1 3 13 4" xfId="607"/>
    <cellStyle name="20% - Accent1 3 13 4 2" xfId="8741"/>
    <cellStyle name="20% - Accent1 3 13 5" xfId="8742"/>
    <cellStyle name="20% - Accent1 3 14" xfId="608"/>
    <cellStyle name="20% - Accent1 3 14 2" xfId="609"/>
    <cellStyle name="20% - Accent1 3 14 2 2" xfId="8743"/>
    <cellStyle name="20% - Accent1 3 14 3" xfId="610"/>
    <cellStyle name="20% - Accent1 3 14 3 2" xfId="8744"/>
    <cellStyle name="20% - Accent1 3 14 4" xfId="611"/>
    <cellStyle name="20% - Accent1 3 14 4 2" xfId="8745"/>
    <cellStyle name="20% - Accent1 3 14 5" xfId="8746"/>
    <cellStyle name="20% - Accent1 3 15" xfId="612"/>
    <cellStyle name="20% - Accent1 3 15 2" xfId="8747"/>
    <cellStyle name="20% - Accent1 3 16" xfId="613"/>
    <cellStyle name="20% - Accent1 3 16 2" xfId="8748"/>
    <cellStyle name="20% - Accent1 3 17" xfId="614"/>
    <cellStyle name="20% - Accent1 3 17 2" xfId="8749"/>
    <cellStyle name="20% - Accent1 3 18" xfId="8750"/>
    <cellStyle name="20% - Accent1 3 2" xfId="116"/>
    <cellStyle name="20% - Accent1 3 2 2" xfId="615"/>
    <cellStyle name="20% - Accent1 3 2 2 2" xfId="8751"/>
    <cellStyle name="20% - Accent1 3 2 3" xfId="616"/>
    <cellStyle name="20% - Accent1 3 2 3 2" xfId="8752"/>
    <cellStyle name="20% - Accent1 3 2 4" xfId="617"/>
    <cellStyle name="20% - Accent1 3 2 4 2" xfId="8753"/>
    <cellStyle name="20% - Accent1 3 2 5" xfId="8754"/>
    <cellStyle name="20% - Accent1 3 3" xfId="117"/>
    <cellStyle name="20% - Accent1 3 3 2" xfId="618"/>
    <cellStyle name="20% - Accent1 3 3 2 2" xfId="8755"/>
    <cellStyle name="20% - Accent1 3 3 3" xfId="619"/>
    <cellStyle name="20% - Accent1 3 3 3 2" xfId="8756"/>
    <cellStyle name="20% - Accent1 3 3 4" xfId="620"/>
    <cellStyle name="20% - Accent1 3 3 4 2" xfId="8757"/>
    <cellStyle name="20% - Accent1 3 3 5" xfId="8758"/>
    <cellStyle name="20% - Accent1 3 4" xfId="118"/>
    <cellStyle name="20% - Accent1 3 4 2" xfId="621"/>
    <cellStyle name="20% - Accent1 3 4 2 2" xfId="8759"/>
    <cellStyle name="20% - Accent1 3 4 3" xfId="622"/>
    <cellStyle name="20% - Accent1 3 4 3 2" xfId="8760"/>
    <cellStyle name="20% - Accent1 3 4 4" xfId="623"/>
    <cellStyle name="20% - Accent1 3 4 4 2" xfId="8761"/>
    <cellStyle name="20% - Accent1 3 4 5" xfId="8762"/>
    <cellStyle name="20% - Accent1 3 5" xfId="119"/>
    <cellStyle name="20% - Accent1 3 5 2" xfId="624"/>
    <cellStyle name="20% - Accent1 3 5 2 2" xfId="8763"/>
    <cellStyle name="20% - Accent1 3 5 3" xfId="625"/>
    <cellStyle name="20% - Accent1 3 5 3 2" xfId="8764"/>
    <cellStyle name="20% - Accent1 3 5 4" xfId="626"/>
    <cellStyle name="20% - Accent1 3 5 4 2" xfId="8765"/>
    <cellStyle name="20% - Accent1 3 5 5" xfId="8766"/>
    <cellStyle name="20% - Accent1 3 6" xfId="120"/>
    <cellStyle name="20% - Accent1 3 6 2" xfId="627"/>
    <cellStyle name="20% - Accent1 3 6 2 2" xfId="8767"/>
    <cellStyle name="20% - Accent1 3 6 3" xfId="628"/>
    <cellStyle name="20% - Accent1 3 6 3 2" xfId="8768"/>
    <cellStyle name="20% - Accent1 3 6 4" xfId="629"/>
    <cellStyle name="20% - Accent1 3 6 4 2" xfId="8769"/>
    <cellStyle name="20% - Accent1 3 6 5" xfId="8770"/>
    <cellStyle name="20% - Accent1 3 7" xfId="630"/>
    <cellStyle name="20% - Accent1 3 7 2" xfId="631"/>
    <cellStyle name="20% - Accent1 3 7 2 2" xfId="8771"/>
    <cellStyle name="20% - Accent1 3 7 3" xfId="632"/>
    <cellStyle name="20% - Accent1 3 7 3 2" xfId="8772"/>
    <cellStyle name="20% - Accent1 3 7 4" xfId="633"/>
    <cellStyle name="20% - Accent1 3 7 4 2" xfId="8773"/>
    <cellStyle name="20% - Accent1 3 7 5" xfId="8774"/>
    <cellStyle name="20% - Accent1 3 8" xfId="634"/>
    <cellStyle name="20% - Accent1 3 8 2" xfId="635"/>
    <cellStyle name="20% - Accent1 3 8 2 2" xfId="8775"/>
    <cellStyle name="20% - Accent1 3 8 3" xfId="636"/>
    <cellStyle name="20% - Accent1 3 8 3 2" xfId="8776"/>
    <cellStyle name="20% - Accent1 3 8 4" xfId="637"/>
    <cellStyle name="20% - Accent1 3 8 4 2" xfId="8777"/>
    <cellStyle name="20% - Accent1 3 8 5" xfId="8778"/>
    <cellStyle name="20% - Accent1 3 9" xfId="638"/>
    <cellStyle name="20% - Accent1 3 9 2" xfId="639"/>
    <cellStyle name="20% - Accent1 3 9 2 2" xfId="8779"/>
    <cellStyle name="20% - Accent1 3 9 3" xfId="640"/>
    <cellStyle name="20% - Accent1 3 9 3 2" xfId="8780"/>
    <cellStyle name="20% - Accent1 3 9 4" xfId="641"/>
    <cellStyle name="20% - Accent1 3 9 4 2" xfId="8781"/>
    <cellStyle name="20% - Accent1 3 9 5" xfId="8782"/>
    <cellStyle name="20% - Accent1 4" xfId="642"/>
    <cellStyle name="20% - Accent1 4 10" xfId="643"/>
    <cellStyle name="20% - Accent1 4 10 2" xfId="6427"/>
    <cellStyle name="20% - Accent1 4 10 2 2" xfId="12862"/>
    <cellStyle name="20% - Accent1 4 10 2 2 2" xfId="14727"/>
    <cellStyle name="20% - Accent1 4 10 2 3" xfId="14726"/>
    <cellStyle name="20% - Accent1 4 10 3" xfId="11393"/>
    <cellStyle name="20% - Accent1 4 10 3 2" xfId="14728"/>
    <cellStyle name="20% - Accent1 4 10 4" xfId="14725"/>
    <cellStyle name="20% - Accent1 4 11" xfId="644"/>
    <cellStyle name="20% - Accent1 4 11 2" xfId="6428"/>
    <cellStyle name="20% - Accent1 4 11 2 2" xfId="12863"/>
    <cellStyle name="20% - Accent1 4 11 2 2 2" xfId="14731"/>
    <cellStyle name="20% - Accent1 4 11 2 3" xfId="14730"/>
    <cellStyle name="20% - Accent1 4 11 3" xfId="11394"/>
    <cellStyle name="20% - Accent1 4 11 3 2" xfId="14732"/>
    <cellStyle name="20% - Accent1 4 11 4" xfId="14729"/>
    <cellStyle name="20% - Accent1 4 12" xfId="645"/>
    <cellStyle name="20% - Accent1 4 12 2" xfId="6429"/>
    <cellStyle name="20% - Accent1 4 12 2 2" xfId="12864"/>
    <cellStyle name="20% - Accent1 4 12 2 2 2" xfId="14735"/>
    <cellStyle name="20% - Accent1 4 12 2 3" xfId="14734"/>
    <cellStyle name="20% - Accent1 4 12 3" xfId="11395"/>
    <cellStyle name="20% - Accent1 4 12 3 2" xfId="14736"/>
    <cellStyle name="20% - Accent1 4 12 4" xfId="14733"/>
    <cellStyle name="20% - Accent1 4 13" xfId="646"/>
    <cellStyle name="20% - Accent1 4 13 2" xfId="6430"/>
    <cellStyle name="20% - Accent1 4 13 2 2" xfId="12865"/>
    <cellStyle name="20% - Accent1 4 13 2 2 2" xfId="14739"/>
    <cellStyle name="20% - Accent1 4 13 2 3" xfId="14738"/>
    <cellStyle name="20% - Accent1 4 13 3" xfId="11396"/>
    <cellStyle name="20% - Accent1 4 13 3 2" xfId="14740"/>
    <cellStyle name="20% - Accent1 4 13 4" xfId="14737"/>
    <cellStyle name="20% - Accent1 4 14" xfId="647"/>
    <cellStyle name="20% - Accent1 4 14 2" xfId="6431"/>
    <cellStyle name="20% - Accent1 4 14 2 2" xfId="12866"/>
    <cellStyle name="20% - Accent1 4 14 2 2 2" xfId="14743"/>
    <cellStyle name="20% - Accent1 4 14 2 3" xfId="14742"/>
    <cellStyle name="20% - Accent1 4 14 3" xfId="11397"/>
    <cellStyle name="20% - Accent1 4 14 3 2" xfId="14744"/>
    <cellStyle name="20% - Accent1 4 14 4" xfId="14741"/>
    <cellStyle name="20% - Accent1 4 15" xfId="8783"/>
    <cellStyle name="20% - Accent1 4 2" xfId="648"/>
    <cellStyle name="20% - Accent1 4 2 2" xfId="649"/>
    <cellStyle name="20% - Accent1 4 2 2 2" xfId="6433"/>
    <cellStyle name="20% - Accent1 4 2 2 2 2" xfId="12868"/>
    <cellStyle name="20% - Accent1 4 2 2 2 2 2" xfId="14748"/>
    <cellStyle name="20% - Accent1 4 2 2 2 3" xfId="14747"/>
    <cellStyle name="20% - Accent1 4 2 2 3" xfId="11399"/>
    <cellStyle name="20% - Accent1 4 2 2 3 2" xfId="14749"/>
    <cellStyle name="20% - Accent1 4 2 2 4" xfId="14746"/>
    <cellStyle name="20% - Accent1 4 2 3" xfId="6432"/>
    <cellStyle name="20% - Accent1 4 2 3 2" xfId="12867"/>
    <cellStyle name="20% - Accent1 4 2 3 2 2" xfId="14751"/>
    <cellStyle name="20% - Accent1 4 2 3 3" xfId="14750"/>
    <cellStyle name="20% - Accent1 4 2 4" xfId="7871"/>
    <cellStyle name="20% - Accent1 4 2 4 2" xfId="14306"/>
    <cellStyle name="20% - Accent1 4 2 4 2 2" xfId="14753"/>
    <cellStyle name="20% - Accent1 4 2 4 3" xfId="14752"/>
    <cellStyle name="20% - Accent1 4 2 5" xfId="11398"/>
    <cellStyle name="20% - Accent1 4 2 5 2" xfId="14754"/>
    <cellStyle name="20% - Accent1 4 2 6" xfId="14745"/>
    <cellStyle name="20% - Accent1 4 3" xfId="650"/>
    <cellStyle name="20% - Accent1 4 3 2" xfId="651"/>
    <cellStyle name="20% - Accent1 4 3 2 2" xfId="6435"/>
    <cellStyle name="20% - Accent1 4 3 2 2 2" xfId="12870"/>
    <cellStyle name="20% - Accent1 4 3 2 2 2 2" xfId="14758"/>
    <cellStyle name="20% - Accent1 4 3 2 2 3" xfId="14757"/>
    <cellStyle name="20% - Accent1 4 3 2 3" xfId="11401"/>
    <cellStyle name="20% - Accent1 4 3 2 3 2" xfId="14759"/>
    <cellStyle name="20% - Accent1 4 3 2 4" xfId="14756"/>
    <cellStyle name="20% - Accent1 4 3 3" xfId="6434"/>
    <cellStyle name="20% - Accent1 4 3 3 2" xfId="12869"/>
    <cellStyle name="20% - Accent1 4 3 3 2 2" xfId="14761"/>
    <cellStyle name="20% - Accent1 4 3 3 3" xfId="14760"/>
    <cellStyle name="20% - Accent1 4 3 4" xfId="7872"/>
    <cellStyle name="20% - Accent1 4 3 4 2" xfId="14307"/>
    <cellStyle name="20% - Accent1 4 3 4 2 2" xfId="14763"/>
    <cellStyle name="20% - Accent1 4 3 4 3" xfId="14762"/>
    <cellStyle name="20% - Accent1 4 3 5" xfId="11400"/>
    <cellStyle name="20% - Accent1 4 3 5 2" xfId="14764"/>
    <cellStyle name="20% - Accent1 4 3 6" xfId="14755"/>
    <cellStyle name="20% - Accent1 4 4" xfId="652"/>
    <cellStyle name="20% - Accent1 4 4 2" xfId="653"/>
    <cellStyle name="20% - Accent1 4 4 2 2" xfId="8784"/>
    <cellStyle name="20% - Accent1 4 4 3" xfId="654"/>
    <cellStyle name="20% - Accent1 4 4 3 2" xfId="6436"/>
    <cellStyle name="20% - Accent1 4 4 3 2 2" xfId="12871"/>
    <cellStyle name="20% - Accent1 4 4 3 2 2 2" xfId="14767"/>
    <cellStyle name="20% - Accent1 4 4 3 2 3" xfId="14766"/>
    <cellStyle name="20% - Accent1 4 4 3 3" xfId="11402"/>
    <cellStyle name="20% - Accent1 4 4 3 3 2" xfId="14768"/>
    <cellStyle name="20% - Accent1 4 4 3 4" xfId="14765"/>
    <cellStyle name="20% - Accent1 4 4 4" xfId="8785"/>
    <cellStyle name="20% - Accent1 4 5" xfId="655"/>
    <cellStyle name="20% - Accent1 4 5 2" xfId="656"/>
    <cellStyle name="20% - Accent1 4 5 2 2" xfId="8786"/>
    <cellStyle name="20% - Accent1 4 5 3" xfId="657"/>
    <cellStyle name="20% - Accent1 4 5 3 2" xfId="6437"/>
    <cellStyle name="20% - Accent1 4 5 3 2 2" xfId="12872"/>
    <cellStyle name="20% - Accent1 4 5 3 2 2 2" xfId="14771"/>
    <cellStyle name="20% - Accent1 4 5 3 2 3" xfId="14770"/>
    <cellStyle name="20% - Accent1 4 5 3 3" xfId="11403"/>
    <cellStyle name="20% - Accent1 4 5 3 3 2" xfId="14772"/>
    <cellStyle name="20% - Accent1 4 5 3 4" xfId="14769"/>
    <cellStyle name="20% - Accent1 4 5 4" xfId="8787"/>
    <cellStyle name="20% - Accent1 4 6" xfId="658"/>
    <cellStyle name="20% - Accent1 4 6 2" xfId="659"/>
    <cellStyle name="20% - Accent1 4 6 2 2" xfId="8788"/>
    <cellStyle name="20% - Accent1 4 6 3" xfId="660"/>
    <cellStyle name="20% - Accent1 4 6 3 2" xfId="6438"/>
    <cellStyle name="20% - Accent1 4 6 3 2 2" xfId="12873"/>
    <cellStyle name="20% - Accent1 4 6 3 2 2 2" xfId="14775"/>
    <cellStyle name="20% - Accent1 4 6 3 2 3" xfId="14774"/>
    <cellStyle name="20% - Accent1 4 6 3 3" xfId="11404"/>
    <cellStyle name="20% - Accent1 4 6 3 3 2" xfId="14776"/>
    <cellStyle name="20% - Accent1 4 6 3 4" xfId="14773"/>
    <cellStyle name="20% - Accent1 4 6 4" xfId="8789"/>
    <cellStyle name="20% - Accent1 4 7" xfId="661"/>
    <cellStyle name="20% - Accent1 4 7 2" xfId="6439"/>
    <cellStyle name="20% - Accent1 4 7 2 2" xfId="12874"/>
    <cellStyle name="20% - Accent1 4 7 2 2 2" xfId="14779"/>
    <cellStyle name="20% - Accent1 4 7 2 3" xfId="14778"/>
    <cellStyle name="20% - Accent1 4 7 3" xfId="11405"/>
    <cellStyle name="20% - Accent1 4 7 3 2" xfId="14780"/>
    <cellStyle name="20% - Accent1 4 7 4" xfId="14777"/>
    <cellStyle name="20% - Accent1 4 8" xfId="662"/>
    <cellStyle name="20% - Accent1 4 8 2" xfId="6440"/>
    <cellStyle name="20% - Accent1 4 8 2 2" xfId="12875"/>
    <cellStyle name="20% - Accent1 4 8 2 2 2" xfId="14783"/>
    <cellStyle name="20% - Accent1 4 8 2 3" xfId="14782"/>
    <cellStyle name="20% - Accent1 4 8 3" xfId="11406"/>
    <cellStyle name="20% - Accent1 4 8 3 2" xfId="14784"/>
    <cellStyle name="20% - Accent1 4 8 4" xfId="14781"/>
    <cellStyle name="20% - Accent1 4 9" xfId="663"/>
    <cellStyle name="20% - Accent1 4 9 2" xfId="6441"/>
    <cellStyle name="20% - Accent1 4 9 2 2" xfId="12876"/>
    <cellStyle name="20% - Accent1 4 9 2 2 2" xfId="14787"/>
    <cellStyle name="20% - Accent1 4 9 2 3" xfId="14786"/>
    <cellStyle name="20% - Accent1 4 9 3" xfId="11407"/>
    <cellStyle name="20% - Accent1 4 9 3 2" xfId="14788"/>
    <cellStyle name="20% - Accent1 4 9 4" xfId="14785"/>
    <cellStyle name="20% - Accent1 5" xfId="664"/>
    <cellStyle name="20% - Accent1 5 2" xfId="665"/>
    <cellStyle name="20% - Accent1 5 2 2" xfId="8790"/>
    <cellStyle name="20% - Accent1 5 3" xfId="666"/>
    <cellStyle name="20% - Accent1 5 3 2" xfId="8791"/>
    <cellStyle name="20% - Accent1 5 4" xfId="667"/>
    <cellStyle name="20% - Accent1 5 4 2" xfId="8792"/>
    <cellStyle name="20% - Accent1 5 5" xfId="8793"/>
    <cellStyle name="20% - Accent1 6" xfId="668"/>
    <cellStyle name="20% - Accent1 6 2" xfId="8794"/>
    <cellStyle name="20% - Accent1 7" xfId="669"/>
    <cellStyle name="20% - Accent1 7 2" xfId="8795"/>
    <cellStyle name="20% - Accent1 8" xfId="670"/>
    <cellStyle name="20% - Accent1 8 2" xfId="8796"/>
    <cellStyle name="20% - Accent1 9" xfId="671"/>
    <cellStyle name="20% - Accent1 9 2" xfId="8797"/>
    <cellStyle name="20% - Accent2 10" xfId="672"/>
    <cellStyle name="20% - Accent2 10 2" xfId="8798"/>
    <cellStyle name="20% - Accent2 11" xfId="673"/>
    <cellStyle name="20% - Accent2 11 2" xfId="8799"/>
    <cellStyle name="20% - Accent2 12" xfId="674"/>
    <cellStyle name="20% - Accent2 12 2" xfId="8800"/>
    <cellStyle name="20% - Accent2 13" xfId="675"/>
    <cellStyle name="20% - Accent2 13 2" xfId="8801"/>
    <cellStyle name="20% - Accent2 14" xfId="676"/>
    <cellStyle name="20% - Accent2 14 2" xfId="8802"/>
    <cellStyle name="20% - Accent2 15" xfId="677"/>
    <cellStyle name="20% - Accent2 15 2" xfId="8803"/>
    <cellStyle name="20% - Accent2 16" xfId="678"/>
    <cellStyle name="20% - Accent2 16 2" xfId="8804"/>
    <cellStyle name="20% - Accent2 2" xfId="121"/>
    <cellStyle name="20% - Accent2 2 10" xfId="679"/>
    <cellStyle name="20% - Accent2 2 10 2" xfId="680"/>
    <cellStyle name="20% - Accent2 2 10 2 2" xfId="8805"/>
    <cellStyle name="20% - Accent2 2 10 3" xfId="681"/>
    <cellStyle name="20% - Accent2 2 10 3 2" xfId="8806"/>
    <cellStyle name="20% - Accent2 2 10 4" xfId="682"/>
    <cellStyle name="20% - Accent2 2 10 4 2" xfId="8807"/>
    <cellStyle name="20% - Accent2 2 10 5" xfId="8808"/>
    <cellStyle name="20% - Accent2 2 11" xfId="683"/>
    <cellStyle name="20% - Accent2 2 11 2" xfId="684"/>
    <cellStyle name="20% - Accent2 2 11 2 2" xfId="8809"/>
    <cellStyle name="20% - Accent2 2 11 3" xfId="685"/>
    <cellStyle name="20% - Accent2 2 11 3 2" xfId="8810"/>
    <cellStyle name="20% - Accent2 2 11 4" xfId="686"/>
    <cellStyle name="20% - Accent2 2 11 4 2" xfId="8811"/>
    <cellStyle name="20% - Accent2 2 11 5" xfId="8812"/>
    <cellStyle name="20% - Accent2 2 12" xfId="687"/>
    <cellStyle name="20% - Accent2 2 12 2" xfId="688"/>
    <cellStyle name="20% - Accent2 2 12 2 2" xfId="8813"/>
    <cellStyle name="20% - Accent2 2 12 3" xfId="689"/>
    <cellStyle name="20% - Accent2 2 12 3 2" xfId="8814"/>
    <cellStyle name="20% - Accent2 2 12 4" xfId="690"/>
    <cellStyle name="20% - Accent2 2 12 4 2" xfId="8815"/>
    <cellStyle name="20% - Accent2 2 12 5" xfId="8816"/>
    <cellStyle name="20% - Accent2 2 13" xfId="691"/>
    <cellStyle name="20% - Accent2 2 13 2" xfId="692"/>
    <cellStyle name="20% - Accent2 2 13 2 2" xfId="8817"/>
    <cellStyle name="20% - Accent2 2 13 3" xfId="693"/>
    <cellStyle name="20% - Accent2 2 13 3 2" xfId="8818"/>
    <cellStyle name="20% - Accent2 2 13 4" xfId="694"/>
    <cellStyle name="20% - Accent2 2 13 4 2" xfId="8819"/>
    <cellStyle name="20% - Accent2 2 13 5" xfId="8820"/>
    <cellStyle name="20% - Accent2 2 14" xfId="695"/>
    <cellStyle name="20% - Accent2 2 14 2" xfId="696"/>
    <cellStyle name="20% - Accent2 2 14 2 2" xfId="8821"/>
    <cellStyle name="20% - Accent2 2 14 3" xfId="697"/>
    <cellStyle name="20% - Accent2 2 14 3 2" xfId="8822"/>
    <cellStyle name="20% - Accent2 2 14 4" xfId="698"/>
    <cellStyle name="20% - Accent2 2 14 4 2" xfId="8823"/>
    <cellStyle name="20% - Accent2 2 14 5" xfId="8824"/>
    <cellStyle name="20% - Accent2 2 15" xfId="699"/>
    <cellStyle name="20% - Accent2 2 15 2" xfId="700"/>
    <cellStyle name="20% - Accent2 2 15 2 2" xfId="8825"/>
    <cellStyle name="20% - Accent2 2 15 3" xfId="701"/>
    <cellStyle name="20% - Accent2 2 15 3 2" xfId="8826"/>
    <cellStyle name="20% - Accent2 2 15 4" xfId="702"/>
    <cellStyle name="20% - Accent2 2 15 4 2" xfId="8827"/>
    <cellStyle name="20% - Accent2 2 15 5" xfId="8828"/>
    <cellStyle name="20% - Accent2 2 16" xfId="703"/>
    <cellStyle name="20% - Accent2 2 16 2" xfId="704"/>
    <cellStyle name="20% - Accent2 2 16 2 2" xfId="8829"/>
    <cellStyle name="20% - Accent2 2 16 3" xfId="705"/>
    <cellStyle name="20% - Accent2 2 16 3 2" xfId="8830"/>
    <cellStyle name="20% - Accent2 2 16 4" xfId="706"/>
    <cellStyle name="20% - Accent2 2 16 4 2" xfId="8831"/>
    <cellStyle name="20% - Accent2 2 16 5" xfId="8832"/>
    <cellStyle name="20% - Accent2 2 17" xfId="707"/>
    <cellStyle name="20% - Accent2 2 17 2" xfId="708"/>
    <cellStyle name="20% - Accent2 2 17 2 2" xfId="709"/>
    <cellStyle name="20% - Accent2 2 17 2 2 2" xfId="8833"/>
    <cellStyle name="20% - Accent2 2 17 2 3" xfId="710"/>
    <cellStyle name="20% - Accent2 2 17 2 3 2" xfId="8834"/>
    <cellStyle name="20% - Accent2 2 17 2 4" xfId="711"/>
    <cellStyle name="20% - Accent2 2 17 2 4 2" xfId="8835"/>
    <cellStyle name="20% - Accent2 2 17 2 5" xfId="712"/>
    <cellStyle name="20% - Accent2 2 17 2 5 2" xfId="6443"/>
    <cellStyle name="20% - Accent2 2 17 2 5 2 2" xfId="12878"/>
    <cellStyle name="20% - Accent2 2 17 2 5 2 2 2" xfId="14792"/>
    <cellStyle name="20% - Accent2 2 17 2 5 2 3" xfId="14791"/>
    <cellStyle name="20% - Accent2 2 17 2 5 3" xfId="11409"/>
    <cellStyle name="20% - Accent2 2 17 2 5 3 2" xfId="14793"/>
    <cellStyle name="20% - Accent2 2 17 2 5 4" xfId="14790"/>
    <cellStyle name="20% - Accent2 2 17 2 6" xfId="8836"/>
    <cellStyle name="20% - Accent2 2 17 3" xfId="713"/>
    <cellStyle name="20% - Accent2 2 17 3 2" xfId="714"/>
    <cellStyle name="20% - Accent2 2 17 3 2 2" xfId="8837"/>
    <cellStyle name="20% - Accent2 2 17 3 3" xfId="715"/>
    <cellStyle name="20% - Accent2 2 17 3 3 2" xfId="8838"/>
    <cellStyle name="20% - Accent2 2 17 3 4" xfId="716"/>
    <cellStyle name="20% - Accent2 2 17 3 4 2" xfId="8839"/>
    <cellStyle name="20% - Accent2 2 17 3 5" xfId="8840"/>
    <cellStyle name="20% - Accent2 2 17 4" xfId="6442"/>
    <cellStyle name="20% - Accent2 2 17 4 2" xfId="12877"/>
    <cellStyle name="20% - Accent2 2 17 4 2 2" xfId="14795"/>
    <cellStyle name="20% - Accent2 2 17 4 3" xfId="14794"/>
    <cellStyle name="20% - Accent2 2 17 5" xfId="7873"/>
    <cellStyle name="20% - Accent2 2 17 5 2" xfId="14308"/>
    <cellStyle name="20% - Accent2 2 17 5 2 2" xfId="14797"/>
    <cellStyle name="20% - Accent2 2 17 5 3" xfId="14796"/>
    <cellStyle name="20% - Accent2 2 17 6" xfId="11408"/>
    <cellStyle name="20% - Accent2 2 17 6 2" xfId="14798"/>
    <cellStyle name="20% - Accent2 2 17 7" xfId="14789"/>
    <cellStyle name="20% - Accent2 2 18" xfId="717"/>
    <cellStyle name="20% - Accent2 2 18 2" xfId="718"/>
    <cellStyle name="20% - Accent2 2 18 2 2" xfId="8841"/>
    <cellStyle name="20% - Accent2 2 18 3" xfId="719"/>
    <cellStyle name="20% - Accent2 2 18 3 2" xfId="8842"/>
    <cellStyle name="20% - Accent2 2 18 4" xfId="720"/>
    <cellStyle name="20% - Accent2 2 18 4 2" xfId="8843"/>
    <cellStyle name="20% - Accent2 2 18 5" xfId="8844"/>
    <cellStyle name="20% - Accent2 2 19" xfId="721"/>
    <cellStyle name="20% - Accent2 2 19 2" xfId="722"/>
    <cellStyle name="20% - Accent2 2 19 2 2" xfId="6445"/>
    <cellStyle name="20% - Accent2 2 19 2 2 2" xfId="12880"/>
    <cellStyle name="20% - Accent2 2 19 2 2 2 2" xfId="14802"/>
    <cellStyle name="20% - Accent2 2 19 2 2 3" xfId="14801"/>
    <cellStyle name="20% - Accent2 2 19 2 3" xfId="11411"/>
    <cellStyle name="20% - Accent2 2 19 2 3 2" xfId="14803"/>
    <cellStyle name="20% - Accent2 2 19 2 4" xfId="14800"/>
    <cellStyle name="20% - Accent2 2 19 3" xfId="6444"/>
    <cellStyle name="20% - Accent2 2 19 3 2" xfId="12879"/>
    <cellStyle name="20% - Accent2 2 19 3 2 2" xfId="14805"/>
    <cellStyle name="20% - Accent2 2 19 3 3" xfId="14804"/>
    <cellStyle name="20% - Accent2 2 19 4" xfId="7874"/>
    <cellStyle name="20% - Accent2 2 19 4 2" xfId="14309"/>
    <cellStyle name="20% - Accent2 2 19 4 2 2" xfId="14807"/>
    <cellStyle name="20% - Accent2 2 19 4 3" xfId="14806"/>
    <cellStyle name="20% - Accent2 2 19 5" xfId="11410"/>
    <cellStyle name="20% - Accent2 2 19 5 2" xfId="14808"/>
    <cellStyle name="20% - Accent2 2 19 6" xfId="14799"/>
    <cellStyle name="20% - Accent2 2 2" xfId="122"/>
    <cellStyle name="20% - Accent2 2 2 10" xfId="723"/>
    <cellStyle name="20% - Accent2 2 2 10 2" xfId="8845"/>
    <cellStyle name="20% - Accent2 2 2 11" xfId="724"/>
    <cellStyle name="20% - Accent2 2 2 11 2" xfId="8846"/>
    <cellStyle name="20% - Accent2 2 2 12" xfId="725"/>
    <cellStyle name="20% - Accent2 2 2 12 2" xfId="8847"/>
    <cellStyle name="20% - Accent2 2 2 13" xfId="726"/>
    <cellStyle name="20% - Accent2 2 2 13 2" xfId="8848"/>
    <cellStyle name="20% - Accent2 2 2 14" xfId="727"/>
    <cellStyle name="20% - Accent2 2 2 14 2" xfId="8849"/>
    <cellStyle name="20% - Accent2 2 2 15" xfId="728"/>
    <cellStyle name="20% - Accent2 2 2 15 2" xfId="8850"/>
    <cellStyle name="20% - Accent2 2 2 16" xfId="729"/>
    <cellStyle name="20% - Accent2 2 2 16 2" xfId="8851"/>
    <cellStyle name="20% - Accent2 2 2 17" xfId="730"/>
    <cellStyle name="20% - Accent2 2 2 17 2" xfId="8852"/>
    <cellStyle name="20% - Accent2 2 2 18" xfId="731"/>
    <cellStyle name="20% - Accent2 2 2 18 2" xfId="8853"/>
    <cellStyle name="20% - Accent2 2 2 19" xfId="732"/>
    <cellStyle name="20% - Accent2 2 2 19 2" xfId="8854"/>
    <cellStyle name="20% - Accent2 2 2 2" xfId="733"/>
    <cellStyle name="20% - Accent2 2 2 2 2" xfId="8855"/>
    <cellStyle name="20% - Accent2 2 2 20" xfId="734"/>
    <cellStyle name="20% - Accent2 2 2 20 2" xfId="8856"/>
    <cellStyle name="20% - Accent2 2 2 21" xfId="735"/>
    <cellStyle name="20% - Accent2 2 2 21 2" xfId="8857"/>
    <cellStyle name="20% - Accent2 2 2 22" xfId="736"/>
    <cellStyle name="20% - Accent2 2 2 22 2" xfId="8858"/>
    <cellStyle name="20% - Accent2 2 2 23" xfId="737"/>
    <cellStyle name="20% - Accent2 2 2 23 2" xfId="8859"/>
    <cellStyle name="20% - Accent2 2 2 24" xfId="738"/>
    <cellStyle name="20% - Accent2 2 2 24 2" xfId="8860"/>
    <cellStyle name="20% - Accent2 2 2 25" xfId="739"/>
    <cellStyle name="20% - Accent2 2 2 25 2" xfId="8861"/>
    <cellStyle name="20% - Accent2 2 2 26" xfId="740"/>
    <cellStyle name="20% - Accent2 2 2 26 2" xfId="8862"/>
    <cellStyle name="20% - Accent2 2 2 27" xfId="741"/>
    <cellStyle name="20% - Accent2 2 2 27 2" xfId="8863"/>
    <cellStyle name="20% - Accent2 2 2 28" xfId="742"/>
    <cellStyle name="20% - Accent2 2 2 28 2" xfId="8864"/>
    <cellStyle name="20% - Accent2 2 2 29" xfId="743"/>
    <cellStyle name="20% - Accent2 2 2 29 2" xfId="8865"/>
    <cellStyle name="20% - Accent2 2 2 3" xfId="744"/>
    <cellStyle name="20% - Accent2 2 2 3 2" xfId="8866"/>
    <cellStyle name="20% - Accent2 2 2 30" xfId="745"/>
    <cellStyle name="20% - Accent2 2 2 30 2" xfId="8867"/>
    <cellStyle name="20% - Accent2 2 2 31" xfId="746"/>
    <cellStyle name="20% - Accent2 2 2 31 2" xfId="8868"/>
    <cellStyle name="20% - Accent2 2 2 32" xfId="747"/>
    <cellStyle name="20% - Accent2 2 2 32 2" xfId="8869"/>
    <cellStyle name="20% - Accent2 2 2 33" xfId="748"/>
    <cellStyle name="20% - Accent2 2 2 33 2" xfId="8870"/>
    <cellStyle name="20% - Accent2 2 2 34" xfId="749"/>
    <cellStyle name="20% - Accent2 2 2 34 2" xfId="8871"/>
    <cellStyle name="20% - Accent2 2 2 35" xfId="750"/>
    <cellStyle name="20% - Accent2 2 2 35 2" xfId="8872"/>
    <cellStyle name="20% - Accent2 2 2 36" xfId="751"/>
    <cellStyle name="20% - Accent2 2 2 36 2" xfId="6446"/>
    <cellStyle name="20% - Accent2 2 2 36 2 2" xfId="12881"/>
    <cellStyle name="20% - Accent2 2 2 36 2 2 2" xfId="14811"/>
    <cellStyle name="20% - Accent2 2 2 36 2 3" xfId="14810"/>
    <cellStyle name="20% - Accent2 2 2 36 3" xfId="11412"/>
    <cellStyle name="20% - Accent2 2 2 36 3 2" xfId="14812"/>
    <cellStyle name="20% - Accent2 2 2 36 4" xfId="14809"/>
    <cellStyle name="20% - Accent2 2 2 37" xfId="8873"/>
    <cellStyle name="20% - Accent2 2 2 4" xfId="752"/>
    <cellStyle name="20% - Accent2 2 2 4 2" xfId="8874"/>
    <cellStyle name="20% - Accent2 2 2 5" xfId="753"/>
    <cellStyle name="20% - Accent2 2 2 5 2" xfId="8875"/>
    <cellStyle name="20% - Accent2 2 2 6" xfId="754"/>
    <cellStyle name="20% - Accent2 2 2 6 2" xfId="8876"/>
    <cellStyle name="20% - Accent2 2 2 7" xfId="755"/>
    <cellStyle name="20% - Accent2 2 2 7 2" xfId="8877"/>
    <cellStyle name="20% - Accent2 2 2 8" xfId="756"/>
    <cellStyle name="20% - Accent2 2 2 8 2" xfId="8878"/>
    <cellStyle name="20% - Accent2 2 2 9" xfId="757"/>
    <cellStyle name="20% - Accent2 2 2 9 2" xfId="8879"/>
    <cellStyle name="20% - Accent2 2 20" xfId="758"/>
    <cellStyle name="20% - Accent2 2 20 2" xfId="759"/>
    <cellStyle name="20% - Accent2 2 20 2 2" xfId="8880"/>
    <cellStyle name="20% - Accent2 2 20 3" xfId="760"/>
    <cellStyle name="20% - Accent2 2 20 3 2" xfId="8881"/>
    <cellStyle name="20% - Accent2 2 20 4" xfId="761"/>
    <cellStyle name="20% - Accent2 2 20 4 2" xfId="8882"/>
    <cellStyle name="20% - Accent2 2 20 5" xfId="762"/>
    <cellStyle name="20% - Accent2 2 20 5 2" xfId="6447"/>
    <cellStyle name="20% - Accent2 2 20 5 2 2" xfId="12882"/>
    <cellStyle name="20% - Accent2 2 20 5 2 2 2" xfId="14815"/>
    <cellStyle name="20% - Accent2 2 20 5 2 3" xfId="14814"/>
    <cellStyle name="20% - Accent2 2 20 5 3" xfId="11413"/>
    <cellStyle name="20% - Accent2 2 20 5 3 2" xfId="14816"/>
    <cellStyle name="20% - Accent2 2 20 5 4" xfId="14813"/>
    <cellStyle name="20% - Accent2 2 20 6" xfId="8883"/>
    <cellStyle name="20% - Accent2 2 21" xfId="763"/>
    <cellStyle name="20% - Accent2 2 21 2" xfId="764"/>
    <cellStyle name="20% - Accent2 2 21 2 2" xfId="8884"/>
    <cellStyle name="20% - Accent2 2 21 3" xfId="765"/>
    <cellStyle name="20% - Accent2 2 21 3 2" xfId="6448"/>
    <cellStyle name="20% - Accent2 2 21 3 2 2" xfId="12883"/>
    <cellStyle name="20% - Accent2 2 21 3 2 2 2" xfId="14819"/>
    <cellStyle name="20% - Accent2 2 21 3 2 3" xfId="14818"/>
    <cellStyle name="20% - Accent2 2 21 3 3" xfId="11414"/>
    <cellStyle name="20% - Accent2 2 21 3 3 2" xfId="14820"/>
    <cellStyle name="20% - Accent2 2 21 3 4" xfId="14817"/>
    <cellStyle name="20% - Accent2 2 21 4" xfId="8885"/>
    <cellStyle name="20% - Accent2 2 22" xfId="766"/>
    <cellStyle name="20% - Accent2 2 22 2" xfId="767"/>
    <cellStyle name="20% - Accent2 2 22 2 2" xfId="8886"/>
    <cellStyle name="20% - Accent2 2 22 3" xfId="768"/>
    <cellStyle name="20% - Accent2 2 22 3 2" xfId="6449"/>
    <cellStyle name="20% - Accent2 2 22 3 2 2" xfId="12884"/>
    <cellStyle name="20% - Accent2 2 22 3 2 2 2" xfId="14823"/>
    <cellStyle name="20% - Accent2 2 22 3 2 3" xfId="14822"/>
    <cellStyle name="20% - Accent2 2 22 3 3" xfId="11415"/>
    <cellStyle name="20% - Accent2 2 22 3 3 2" xfId="14824"/>
    <cellStyle name="20% - Accent2 2 22 3 4" xfId="14821"/>
    <cellStyle name="20% - Accent2 2 22 4" xfId="8887"/>
    <cellStyle name="20% - Accent2 2 23" xfId="769"/>
    <cellStyle name="20% - Accent2 2 23 2" xfId="770"/>
    <cellStyle name="20% - Accent2 2 23 2 2" xfId="8888"/>
    <cellStyle name="20% - Accent2 2 23 3" xfId="771"/>
    <cellStyle name="20% - Accent2 2 23 3 2" xfId="6450"/>
    <cellStyle name="20% - Accent2 2 23 3 2 2" xfId="12885"/>
    <cellStyle name="20% - Accent2 2 23 3 2 2 2" xfId="14827"/>
    <cellStyle name="20% - Accent2 2 23 3 2 3" xfId="14826"/>
    <cellStyle name="20% - Accent2 2 23 3 3" xfId="11416"/>
    <cellStyle name="20% - Accent2 2 23 3 3 2" xfId="14828"/>
    <cellStyle name="20% - Accent2 2 23 3 4" xfId="14825"/>
    <cellStyle name="20% - Accent2 2 23 4" xfId="8889"/>
    <cellStyle name="20% - Accent2 2 24" xfId="772"/>
    <cellStyle name="20% - Accent2 2 24 2" xfId="6451"/>
    <cellStyle name="20% - Accent2 2 24 2 2" xfId="12886"/>
    <cellStyle name="20% - Accent2 2 24 2 2 2" xfId="14831"/>
    <cellStyle name="20% - Accent2 2 24 2 3" xfId="14830"/>
    <cellStyle name="20% - Accent2 2 24 3" xfId="11417"/>
    <cellStyle name="20% - Accent2 2 24 3 2" xfId="14832"/>
    <cellStyle name="20% - Accent2 2 24 4" xfId="14829"/>
    <cellStyle name="20% - Accent2 2 25" xfId="773"/>
    <cellStyle name="20% - Accent2 2 25 2" xfId="6452"/>
    <cellStyle name="20% - Accent2 2 25 2 2" xfId="12887"/>
    <cellStyle name="20% - Accent2 2 25 2 2 2" xfId="14835"/>
    <cellStyle name="20% - Accent2 2 25 2 3" xfId="14834"/>
    <cellStyle name="20% - Accent2 2 25 3" xfId="11418"/>
    <cellStyle name="20% - Accent2 2 25 3 2" xfId="14836"/>
    <cellStyle name="20% - Accent2 2 25 4" xfId="14833"/>
    <cellStyle name="20% - Accent2 2 26" xfId="774"/>
    <cellStyle name="20% - Accent2 2 26 2" xfId="6453"/>
    <cellStyle name="20% - Accent2 2 26 2 2" xfId="12888"/>
    <cellStyle name="20% - Accent2 2 26 2 2 2" xfId="14839"/>
    <cellStyle name="20% - Accent2 2 26 2 3" xfId="14838"/>
    <cellStyle name="20% - Accent2 2 26 3" xfId="11419"/>
    <cellStyle name="20% - Accent2 2 26 3 2" xfId="14840"/>
    <cellStyle name="20% - Accent2 2 26 4" xfId="14837"/>
    <cellStyle name="20% - Accent2 2 27" xfId="775"/>
    <cellStyle name="20% - Accent2 2 27 2" xfId="6454"/>
    <cellStyle name="20% - Accent2 2 27 2 2" xfId="12889"/>
    <cellStyle name="20% - Accent2 2 27 2 2 2" xfId="14843"/>
    <cellStyle name="20% - Accent2 2 27 2 3" xfId="14842"/>
    <cellStyle name="20% - Accent2 2 27 3" xfId="11420"/>
    <cellStyle name="20% - Accent2 2 27 3 2" xfId="14844"/>
    <cellStyle name="20% - Accent2 2 27 4" xfId="14841"/>
    <cellStyle name="20% - Accent2 2 28" xfId="776"/>
    <cellStyle name="20% - Accent2 2 28 2" xfId="6455"/>
    <cellStyle name="20% - Accent2 2 28 2 2" xfId="12890"/>
    <cellStyle name="20% - Accent2 2 28 2 2 2" xfId="14847"/>
    <cellStyle name="20% - Accent2 2 28 2 3" xfId="14846"/>
    <cellStyle name="20% - Accent2 2 28 3" xfId="11421"/>
    <cellStyle name="20% - Accent2 2 28 3 2" xfId="14848"/>
    <cellStyle name="20% - Accent2 2 28 4" xfId="14845"/>
    <cellStyle name="20% - Accent2 2 29" xfId="777"/>
    <cellStyle name="20% - Accent2 2 29 2" xfId="6456"/>
    <cellStyle name="20% - Accent2 2 29 2 2" xfId="12891"/>
    <cellStyle name="20% - Accent2 2 29 2 2 2" xfId="14851"/>
    <cellStyle name="20% - Accent2 2 29 2 3" xfId="14850"/>
    <cellStyle name="20% - Accent2 2 29 3" xfId="11422"/>
    <cellStyle name="20% - Accent2 2 29 3 2" xfId="14852"/>
    <cellStyle name="20% - Accent2 2 29 4" xfId="14849"/>
    <cellStyle name="20% - Accent2 2 3" xfId="123"/>
    <cellStyle name="20% - Accent2 2 3 2" xfId="778"/>
    <cellStyle name="20% - Accent2 2 3 2 2" xfId="8890"/>
    <cellStyle name="20% - Accent2 2 3 3" xfId="779"/>
    <cellStyle name="20% - Accent2 2 3 3 2" xfId="8891"/>
    <cellStyle name="20% - Accent2 2 3 4" xfId="780"/>
    <cellStyle name="20% - Accent2 2 3 4 2" xfId="8892"/>
    <cellStyle name="20% - Accent2 2 3 5" xfId="8893"/>
    <cellStyle name="20% - Accent2 2 30" xfId="781"/>
    <cellStyle name="20% - Accent2 2 30 2" xfId="6457"/>
    <cellStyle name="20% - Accent2 2 30 2 2" xfId="12892"/>
    <cellStyle name="20% - Accent2 2 30 2 2 2" xfId="14855"/>
    <cellStyle name="20% - Accent2 2 30 2 3" xfId="14854"/>
    <cellStyle name="20% - Accent2 2 30 3" xfId="11423"/>
    <cellStyle name="20% - Accent2 2 30 3 2" xfId="14856"/>
    <cellStyle name="20% - Accent2 2 30 4" xfId="14853"/>
    <cellStyle name="20% - Accent2 2 31" xfId="8894"/>
    <cellStyle name="20% - Accent2 2 32" xfId="8895"/>
    <cellStyle name="20% - Accent2 2 4" xfId="124"/>
    <cellStyle name="20% - Accent2 2 4 2" xfId="782"/>
    <cellStyle name="20% - Accent2 2 4 2 2" xfId="8896"/>
    <cellStyle name="20% - Accent2 2 4 3" xfId="783"/>
    <cellStyle name="20% - Accent2 2 4 3 2" xfId="8897"/>
    <cellStyle name="20% - Accent2 2 4 4" xfId="784"/>
    <cellStyle name="20% - Accent2 2 4 4 2" xfId="8898"/>
    <cellStyle name="20% - Accent2 2 4 5" xfId="8899"/>
    <cellStyle name="20% - Accent2 2 5" xfId="125"/>
    <cellStyle name="20% - Accent2 2 5 2" xfId="785"/>
    <cellStyle name="20% - Accent2 2 5 2 2" xfId="8900"/>
    <cellStyle name="20% - Accent2 2 5 3" xfId="786"/>
    <cellStyle name="20% - Accent2 2 5 3 2" xfId="8901"/>
    <cellStyle name="20% - Accent2 2 5 4" xfId="787"/>
    <cellStyle name="20% - Accent2 2 5 4 2" xfId="8902"/>
    <cellStyle name="20% - Accent2 2 5 5" xfId="8903"/>
    <cellStyle name="20% - Accent2 2 6" xfId="126"/>
    <cellStyle name="20% - Accent2 2 6 2" xfId="788"/>
    <cellStyle name="20% - Accent2 2 6 2 2" xfId="8904"/>
    <cellStyle name="20% - Accent2 2 6 3" xfId="789"/>
    <cellStyle name="20% - Accent2 2 6 3 2" xfId="8905"/>
    <cellStyle name="20% - Accent2 2 6 4" xfId="790"/>
    <cellStyle name="20% - Accent2 2 6 4 2" xfId="8906"/>
    <cellStyle name="20% - Accent2 2 6 5" xfId="8907"/>
    <cellStyle name="20% - Accent2 2 7" xfId="791"/>
    <cellStyle name="20% - Accent2 2 7 2" xfId="792"/>
    <cellStyle name="20% - Accent2 2 7 2 2" xfId="8908"/>
    <cellStyle name="20% - Accent2 2 7 3" xfId="793"/>
    <cellStyle name="20% - Accent2 2 7 3 2" xfId="8909"/>
    <cellStyle name="20% - Accent2 2 7 4" xfId="794"/>
    <cellStyle name="20% - Accent2 2 7 4 2" xfId="8910"/>
    <cellStyle name="20% - Accent2 2 7 5" xfId="8911"/>
    <cellStyle name="20% - Accent2 2 8" xfId="795"/>
    <cellStyle name="20% - Accent2 2 8 2" xfId="796"/>
    <cellStyle name="20% - Accent2 2 8 2 2" xfId="8912"/>
    <cellStyle name="20% - Accent2 2 8 3" xfId="797"/>
    <cellStyle name="20% - Accent2 2 8 3 2" xfId="8913"/>
    <cellStyle name="20% - Accent2 2 8 4" xfId="798"/>
    <cellStyle name="20% - Accent2 2 8 4 2" xfId="8914"/>
    <cellStyle name="20% - Accent2 2 8 5" xfId="8915"/>
    <cellStyle name="20% - Accent2 2 9" xfId="799"/>
    <cellStyle name="20% - Accent2 2 9 2" xfId="800"/>
    <cellStyle name="20% - Accent2 2 9 2 2" xfId="8916"/>
    <cellStyle name="20% - Accent2 2 9 3" xfId="801"/>
    <cellStyle name="20% - Accent2 2 9 3 2" xfId="8917"/>
    <cellStyle name="20% - Accent2 2 9 4" xfId="802"/>
    <cellStyle name="20% - Accent2 2 9 4 2" xfId="8918"/>
    <cellStyle name="20% - Accent2 2 9 5" xfId="8919"/>
    <cellStyle name="20% - Accent2 3" xfId="127"/>
    <cellStyle name="20% - Accent2 3 10" xfId="803"/>
    <cellStyle name="20% - Accent2 3 10 2" xfId="804"/>
    <cellStyle name="20% - Accent2 3 10 2 2" xfId="8920"/>
    <cellStyle name="20% - Accent2 3 10 3" xfId="805"/>
    <cellStyle name="20% - Accent2 3 10 3 2" xfId="8921"/>
    <cellStyle name="20% - Accent2 3 10 4" xfId="806"/>
    <cellStyle name="20% - Accent2 3 10 4 2" xfId="8922"/>
    <cellStyle name="20% - Accent2 3 10 5" xfId="8923"/>
    <cellStyle name="20% - Accent2 3 11" xfId="807"/>
    <cellStyle name="20% - Accent2 3 11 2" xfId="808"/>
    <cellStyle name="20% - Accent2 3 11 2 2" xfId="8924"/>
    <cellStyle name="20% - Accent2 3 11 3" xfId="809"/>
    <cellStyle name="20% - Accent2 3 11 3 2" xfId="8925"/>
    <cellStyle name="20% - Accent2 3 11 4" xfId="810"/>
    <cellStyle name="20% - Accent2 3 11 4 2" xfId="8926"/>
    <cellStyle name="20% - Accent2 3 11 5" xfId="8927"/>
    <cellStyle name="20% - Accent2 3 12" xfId="811"/>
    <cellStyle name="20% - Accent2 3 12 2" xfId="812"/>
    <cellStyle name="20% - Accent2 3 12 2 2" xfId="8928"/>
    <cellStyle name="20% - Accent2 3 12 3" xfId="813"/>
    <cellStyle name="20% - Accent2 3 12 3 2" xfId="8929"/>
    <cellStyle name="20% - Accent2 3 12 4" xfId="814"/>
    <cellStyle name="20% - Accent2 3 12 4 2" xfId="8930"/>
    <cellStyle name="20% - Accent2 3 12 5" xfId="8931"/>
    <cellStyle name="20% - Accent2 3 13" xfId="815"/>
    <cellStyle name="20% - Accent2 3 13 2" xfId="816"/>
    <cellStyle name="20% - Accent2 3 13 2 2" xfId="8932"/>
    <cellStyle name="20% - Accent2 3 13 3" xfId="817"/>
    <cellStyle name="20% - Accent2 3 13 3 2" xfId="8933"/>
    <cellStyle name="20% - Accent2 3 13 4" xfId="818"/>
    <cellStyle name="20% - Accent2 3 13 4 2" xfId="8934"/>
    <cellStyle name="20% - Accent2 3 13 5" xfId="8935"/>
    <cellStyle name="20% - Accent2 3 14" xfId="819"/>
    <cellStyle name="20% - Accent2 3 14 2" xfId="820"/>
    <cellStyle name="20% - Accent2 3 14 2 2" xfId="8936"/>
    <cellStyle name="20% - Accent2 3 14 3" xfId="821"/>
    <cellStyle name="20% - Accent2 3 14 3 2" xfId="8937"/>
    <cellStyle name="20% - Accent2 3 14 4" xfId="822"/>
    <cellStyle name="20% - Accent2 3 14 4 2" xfId="8938"/>
    <cellStyle name="20% - Accent2 3 14 5" xfId="8939"/>
    <cellStyle name="20% - Accent2 3 15" xfId="823"/>
    <cellStyle name="20% - Accent2 3 15 2" xfId="8940"/>
    <cellStyle name="20% - Accent2 3 16" xfId="824"/>
    <cellStyle name="20% - Accent2 3 16 2" xfId="8941"/>
    <cellStyle name="20% - Accent2 3 17" xfId="825"/>
    <cellStyle name="20% - Accent2 3 17 2" xfId="8942"/>
    <cellStyle name="20% - Accent2 3 18" xfId="8943"/>
    <cellStyle name="20% - Accent2 3 2" xfId="128"/>
    <cellStyle name="20% - Accent2 3 2 2" xfId="826"/>
    <cellStyle name="20% - Accent2 3 2 2 2" xfId="8944"/>
    <cellStyle name="20% - Accent2 3 2 3" xfId="827"/>
    <cellStyle name="20% - Accent2 3 2 3 2" xfId="8945"/>
    <cellStyle name="20% - Accent2 3 2 4" xfId="828"/>
    <cellStyle name="20% - Accent2 3 2 4 2" xfId="8946"/>
    <cellStyle name="20% - Accent2 3 2 5" xfId="8947"/>
    <cellStyle name="20% - Accent2 3 3" xfId="129"/>
    <cellStyle name="20% - Accent2 3 3 2" xfId="829"/>
    <cellStyle name="20% - Accent2 3 3 2 2" xfId="8948"/>
    <cellStyle name="20% - Accent2 3 3 3" xfId="830"/>
    <cellStyle name="20% - Accent2 3 3 3 2" xfId="8949"/>
    <cellStyle name="20% - Accent2 3 3 4" xfId="831"/>
    <cellStyle name="20% - Accent2 3 3 4 2" xfId="8950"/>
    <cellStyle name="20% - Accent2 3 3 5" xfId="8951"/>
    <cellStyle name="20% - Accent2 3 4" xfId="130"/>
    <cellStyle name="20% - Accent2 3 4 2" xfId="832"/>
    <cellStyle name="20% - Accent2 3 4 2 2" xfId="8952"/>
    <cellStyle name="20% - Accent2 3 4 3" xfId="833"/>
    <cellStyle name="20% - Accent2 3 4 3 2" xfId="8953"/>
    <cellStyle name="20% - Accent2 3 4 4" xfId="834"/>
    <cellStyle name="20% - Accent2 3 4 4 2" xfId="8954"/>
    <cellStyle name="20% - Accent2 3 4 5" xfId="8955"/>
    <cellStyle name="20% - Accent2 3 5" xfId="131"/>
    <cellStyle name="20% - Accent2 3 5 2" xfId="835"/>
    <cellStyle name="20% - Accent2 3 5 2 2" xfId="8956"/>
    <cellStyle name="20% - Accent2 3 5 3" xfId="836"/>
    <cellStyle name="20% - Accent2 3 5 3 2" xfId="8957"/>
    <cellStyle name="20% - Accent2 3 5 4" xfId="837"/>
    <cellStyle name="20% - Accent2 3 5 4 2" xfId="8958"/>
    <cellStyle name="20% - Accent2 3 5 5" xfId="8959"/>
    <cellStyle name="20% - Accent2 3 6" xfId="132"/>
    <cellStyle name="20% - Accent2 3 6 2" xfId="838"/>
    <cellStyle name="20% - Accent2 3 6 2 2" xfId="8960"/>
    <cellStyle name="20% - Accent2 3 6 3" xfId="839"/>
    <cellStyle name="20% - Accent2 3 6 3 2" xfId="8961"/>
    <cellStyle name="20% - Accent2 3 6 4" xfId="840"/>
    <cellStyle name="20% - Accent2 3 6 4 2" xfId="8962"/>
    <cellStyle name="20% - Accent2 3 6 5" xfId="8963"/>
    <cellStyle name="20% - Accent2 3 7" xfId="841"/>
    <cellStyle name="20% - Accent2 3 7 2" xfId="842"/>
    <cellStyle name="20% - Accent2 3 7 2 2" xfId="8964"/>
    <cellStyle name="20% - Accent2 3 7 3" xfId="843"/>
    <cellStyle name="20% - Accent2 3 7 3 2" xfId="8965"/>
    <cellStyle name="20% - Accent2 3 7 4" xfId="844"/>
    <cellStyle name="20% - Accent2 3 7 4 2" xfId="8966"/>
    <cellStyle name="20% - Accent2 3 7 5" xfId="8967"/>
    <cellStyle name="20% - Accent2 3 8" xfId="845"/>
    <cellStyle name="20% - Accent2 3 8 2" xfId="846"/>
    <cellStyle name="20% - Accent2 3 8 2 2" xfId="8968"/>
    <cellStyle name="20% - Accent2 3 8 3" xfId="847"/>
    <cellStyle name="20% - Accent2 3 8 3 2" xfId="8969"/>
    <cellStyle name="20% - Accent2 3 8 4" xfId="848"/>
    <cellStyle name="20% - Accent2 3 8 4 2" xfId="8970"/>
    <cellStyle name="20% - Accent2 3 8 5" xfId="8971"/>
    <cellStyle name="20% - Accent2 3 9" xfId="849"/>
    <cellStyle name="20% - Accent2 3 9 2" xfId="850"/>
    <cellStyle name="20% - Accent2 3 9 2 2" xfId="8972"/>
    <cellStyle name="20% - Accent2 3 9 3" xfId="851"/>
    <cellStyle name="20% - Accent2 3 9 3 2" xfId="8973"/>
    <cellStyle name="20% - Accent2 3 9 4" xfId="852"/>
    <cellStyle name="20% - Accent2 3 9 4 2" xfId="8974"/>
    <cellStyle name="20% - Accent2 3 9 5" xfId="8975"/>
    <cellStyle name="20% - Accent2 4" xfId="853"/>
    <cellStyle name="20% - Accent2 4 10" xfId="854"/>
    <cellStyle name="20% - Accent2 4 10 2" xfId="6458"/>
    <cellStyle name="20% - Accent2 4 10 2 2" xfId="12893"/>
    <cellStyle name="20% - Accent2 4 10 2 2 2" xfId="14859"/>
    <cellStyle name="20% - Accent2 4 10 2 3" xfId="14858"/>
    <cellStyle name="20% - Accent2 4 10 3" xfId="11424"/>
    <cellStyle name="20% - Accent2 4 10 3 2" xfId="14860"/>
    <cellStyle name="20% - Accent2 4 10 4" xfId="14857"/>
    <cellStyle name="20% - Accent2 4 11" xfId="855"/>
    <cellStyle name="20% - Accent2 4 11 2" xfId="6459"/>
    <cellStyle name="20% - Accent2 4 11 2 2" xfId="12894"/>
    <cellStyle name="20% - Accent2 4 11 2 2 2" xfId="14863"/>
    <cellStyle name="20% - Accent2 4 11 2 3" xfId="14862"/>
    <cellStyle name="20% - Accent2 4 11 3" xfId="11425"/>
    <cellStyle name="20% - Accent2 4 11 3 2" xfId="14864"/>
    <cellStyle name="20% - Accent2 4 11 4" xfId="14861"/>
    <cellStyle name="20% - Accent2 4 12" xfId="856"/>
    <cellStyle name="20% - Accent2 4 12 2" xfId="6460"/>
    <cellStyle name="20% - Accent2 4 12 2 2" xfId="12895"/>
    <cellStyle name="20% - Accent2 4 12 2 2 2" xfId="14867"/>
    <cellStyle name="20% - Accent2 4 12 2 3" xfId="14866"/>
    <cellStyle name="20% - Accent2 4 12 3" xfId="11426"/>
    <cellStyle name="20% - Accent2 4 12 3 2" xfId="14868"/>
    <cellStyle name="20% - Accent2 4 12 4" xfId="14865"/>
    <cellStyle name="20% - Accent2 4 13" xfId="857"/>
    <cellStyle name="20% - Accent2 4 13 2" xfId="6461"/>
    <cellStyle name="20% - Accent2 4 13 2 2" xfId="12896"/>
    <cellStyle name="20% - Accent2 4 13 2 2 2" xfId="14871"/>
    <cellStyle name="20% - Accent2 4 13 2 3" xfId="14870"/>
    <cellStyle name="20% - Accent2 4 13 3" xfId="11427"/>
    <cellStyle name="20% - Accent2 4 13 3 2" xfId="14872"/>
    <cellStyle name="20% - Accent2 4 13 4" xfId="14869"/>
    <cellStyle name="20% - Accent2 4 14" xfId="858"/>
    <cellStyle name="20% - Accent2 4 14 2" xfId="6462"/>
    <cellStyle name="20% - Accent2 4 14 2 2" xfId="12897"/>
    <cellStyle name="20% - Accent2 4 14 2 2 2" xfId="14875"/>
    <cellStyle name="20% - Accent2 4 14 2 3" xfId="14874"/>
    <cellStyle name="20% - Accent2 4 14 3" xfId="11428"/>
    <cellStyle name="20% - Accent2 4 14 3 2" xfId="14876"/>
    <cellStyle name="20% - Accent2 4 14 4" xfId="14873"/>
    <cellStyle name="20% - Accent2 4 15" xfId="8976"/>
    <cellStyle name="20% - Accent2 4 2" xfId="859"/>
    <cellStyle name="20% - Accent2 4 2 2" xfId="860"/>
    <cellStyle name="20% - Accent2 4 2 2 2" xfId="6464"/>
    <cellStyle name="20% - Accent2 4 2 2 2 2" xfId="12899"/>
    <cellStyle name="20% - Accent2 4 2 2 2 2 2" xfId="14880"/>
    <cellStyle name="20% - Accent2 4 2 2 2 3" xfId="14879"/>
    <cellStyle name="20% - Accent2 4 2 2 3" xfId="11430"/>
    <cellStyle name="20% - Accent2 4 2 2 3 2" xfId="14881"/>
    <cellStyle name="20% - Accent2 4 2 2 4" xfId="14878"/>
    <cellStyle name="20% - Accent2 4 2 3" xfId="6463"/>
    <cellStyle name="20% - Accent2 4 2 3 2" xfId="12898"/>
    <cellStyle name="20% - Accent2 4 2 3 2 2" xfId="14883"/>
    <cellStyle name="20% - Accent2 4 2 3 3" xfId="14882"/>
    <cellStyle name="20% - Accent2 4 2 4" xfId="7875"/>
    <cellStyle name="20% - Accent2 4 2 4 2" xfId="14310"/>
    <cellStyle name="20% - Accent2 4 2 4 2 2" xfId="14885"/>
    <cellStyle name="20% - Accent2 4 2 4 3" xfId="14884"/>
    <cellStyle name="20% - Accent2 4 2 5" xfId="11429"/>
    <cellStyle name="20% - Accent2 4 2 5 2" xfId="14886"/>
    <cellStyle name="20% - Accent2 4 2 6" xfId="14877"/>
    <cellStyle name="20% - Accent2 4 3" xfId="861"/>
    <cellStyle name="20% - Accent2 4 3 2" xfId="862"/>
    <cellStyle name="20% - Accent2 4 3 2 2" xfId="6466"/>
    <cellStyle name="20% - Accent2 4 3 2 2 2" xfId="12901"/>
    <cellStyle name="20% - Accent2 4 3 2 2 2 2" xfId="14890"/>
    <cellStyle name="20% - Accent2 4 3 2 2 3" xfId="14889"/>
    <cellStyle name="20% - Accent2 4 3 2 3" xfId="11432"/>
    <cellStyle name="20% - Accent2 4 3 2 3 2" xfId="14891"/>
    <cellStyle name="20% - Accent2 4 3 2 4" xfId="14888"/>
    <cellStyle name="20% - Accent2 4 3 3" xfId="6465"/>
    <cellStyle name="20% - Accent2 4 3 3 2" xfId="12900"/>
    <cellStyle name="20% - Accent2 4 3 3 2 2" xfId="14893"/>
    <cellStyle name="20% - Accent2 4 3 3 3" xfId="14892"/>
    <cellStyle name="20% - Accent2 4 3 4" xfId="7876"/>
    <cellStyle name="20% - Accent2 4 3 4 2" xfId="14311"/>
    <cellStyle name="20% - Accent2 4 3 4 2 2" xfId="14895"/>
    <cellStyle name="20% - Accent2 4 3 4 3" xfId="14894"/>
    <cellStyle name="20% - Accent2 4 3 5" xfId="11431"/>
    <cellStyle name="20% - Accent2 4 3 5 2" xfId="14896"/>
    <cellStyle name="20% - Accent2 4 3 6" xfId="14887"/>
    <cellStyle name="20% - Accent2 4 4" xfId="863"/>
    <cellStyle name="20% - Accent2 4 4 2" xfId="864"/>
    <cellStyle name="20% - Accent2 4 4 2 2" xfId="8977"/>
    <cellStyle name="20% - Accent2 4 4 3" xfId="865"/>
    <cellStyle name="20% - Accent2 4 4 3 2" xfId="6467"/>
    <cellStyle name="20% - Accent2 4 4 3 2 2" xfId="12902"/>
    <cellStyle name="20% - Accent2 4 4 3 2 2 2" xfId="14899"/>
    <cellStyle name="20% - Accent2 4 4 3 2 3" xfId="14898"/>
    <cellStyle name="20% - Accent2 4 4 3 3" xfId="11433"/>
    <cellStyle name="20% - Accent2 4 4 3 3 2" xfId="14900"/>
    <cellStyle name="20% - Accent2 4 4 3 4" xfId="14897"/>
    <cellStyle name="20% - Accent2 4 4 4" xfId="8978"/>
    <cellStyle name="20% - Accent2 4 5" xfId="866"/>
    <cellStyle name="20% - Accent2 4 5 2" xfId="867"/>
    <cellStyle name="20% - Accent2 4 5 2 2" xfId="8979"/>
    <cellStyle name="20% - Accent2 4 5 3" xfId="868"/>
    <cellStyle name="20% - Accent2 4 5 3 2" xfId="6468"/>
    <cellStyle name="20% - Accent2 4 5 3 2 2" xfId="12903"/>
    <cellStyle name="20% - Accent2 4 5 3 2 2 2" xfId="14903"/>
    <cellStyle name="20% - Accent2 4 5 3 2 3" xfId="14902"/>
    <cellStyle name="20% - Accent2 4 5 3 3" xfId="11434"/>
    <cellStyle name="20% - Accent2 4 5 3 3 2" xfId="14904"/>
    <cellStyle name="20% - Accent2 4 5 3 4" xfId="14901"/>
    <cellStyle name="20% - Accent2 4 5 4" xfId="8980"/>
    <cellStyle name="20% - Accent2 4 6" xfId="869"/>
    <cellStyle name="20% - Accent2 4 6 2" xfId="870"/>
    <cellStyle name="20% - Accent2 4 6 2 2" xfId="8981"/>
    <cellStyle name="20% - Accent2 4 6 3" xfId="871"/>
    <cellStyle name="20% - Accent2 4 6 3 2" xfId="6469"/>
    <cellStyle name="20% - Accent2 4 6 3 2 2" xfId="12904"/>
    <cellStyle name="20% - Accent2 4 6 3 2 2 2" xfId="14907"/>
    <cellStyle name="20% - Accent2 4 6 3 2 3" xfId="14906"/>
    <cellStyle name="20% - Accent2 4 6 3 3" xfId="11435"/>
    <cellStyle name="20% - Accent2 4 6 3 3 2" xfId="14908"/>
    <cellStyle name="20% - Accent2 4 6 3 4" xfId="14905"/>
    <cellStyle name="20% - Accent2 4 6 4" xfId="8982"/>
    <cellStyle name="20% - Accent2 4 7" xfId="872"/>
    <cellStyle name="20% - Accent2 4 7 2" xfId="6470"/>
    <cellStyle name="20% - Accent2 4 7 2 2" xfId="12905"/>
    <cellStyle name="20% - Accent2 4 7 2 2 2" xfId="14911"/>
    <cellStyle name="20% - Accent2 4 7 2 3" xfId="14910"/>
    <cellStyle name="20% - Accent2 4 7 3" xfId="11436"/>
    <cellStyle name="20% - Accent2 4 7 3 2" xfId="14912"/>
    <cellStyle name="20% - Accent2 4 7 4" xfId="14909"/>
    <cellStyle name="20% - Accent2 4 8" xfId="873"/>
    <cellStyle name="20% - Accent2 4 8 2" xfId="6471"/>
    <cellStyle name="20% - Accent2 4 8 2 2" xfId="12906"/>
    <cellStyle name="20% - Accent2 4 8 2 2 2" xfId="14915"/>
    <cellStyle name="20% - Accent2 4 8 2 3" xfId="14914"/>
    <cellStyle name="20% - Accent2 4 8 3" xfId="11437"/>
    <cellStyle name="20% - Accent2 4 8 3 2" xfId="14916"/>
    <cellStyle name="20% - Accent2 4 8 4" xfId="14913"/>
    <cellStyle name="20% - Accent2 4 9" xfId="874"/>
    <cellStyle name="20% - Accent2 4 9 2" xfId="6472"/>
    <cellStyle name="20% - Accent2 4 9 2 2" xfId="12907"/>
    <cellStyle name="20% - Accent2 4 9 2 2 2" xfId="14919"/>
    <cellStyle name="20% - Accent2 4 9 2 3" xfId="14918"/>
    <cellStyle name="20% - Accent2 4 9 3" xfId="11438"/>
    <cellStyle name="20% - Accent2 4 9 3 2" xfId="14920"/>
    <cellStyle name="20% - Accent2 4 9 4" xfId="14917"/>
    <cellStyle name="20% - Accent2 5" xfId="875"/>
    <cellStyle name="20% - Accent2 5 2" xfId="876"/>
    <cellStyle name="20% - Accent2 5 2 2" xfId="8983"/>
    <cellStyle name="20% - Accent2 5 3" xfId="877"/>
    <cellStyle name="20% - Accent2 5 3 2" xfId="8984"/>
    <cellStyle name="20% - Accent2 5 4" xfId="878"/>
    <cellStyle name="20% - Accent2 5 4 2" xfId="8985"/>
    <cellStyle name="20% - Accent2 5 5" xfId="8986"/>
    <cellStyle name="20% - Accent2 6" xfId="879"/>
    <cellStyle name="20% - Accent2 6 2" xfId="8987"/>
    <cellStyle name="20% - Accent2 7" xfId="880"/>
    <cellStyle name="20% - Accent2 7 2" xfId="8988"/>
    <cellStyle name="20% - Accent2 8" xfId="881"/>
    <cellStyle name="20% - Accent2 8 2" xfId="8989"/>
    <cellStyle name="20% - Accent2 9" xfId="882"/>
    <cellStyle name="20% - Accent2 9 2" xfId="8990"/>
    <cellStyle name="20% - Accent3 10" xfId="883"/>
    <cellStyle name="20% - Accent3 10 2" xfId="8991"/>
    <cellStyle name="20% - Accent3 11" xfId="884"/>
    <cellStyle name="20% - Accent3 11 2" xfId="8992"/>
    <cellStyle name="20% - Accent3 12" xfId="885"/>
    <cellStyle name="20% - Accent3 12 2" xfId="8993"/>
    <cellStyle name="20% - Accent3 13" xfId="886"/>
    <cellStyle name="20% - Accent3 13 2" xfId="8994"/>
    <cellStyle name="20% - Accent3 14" xfId="887"/>
    <cellStyle name="20% - Accent3 14 2" xfId="8995"/>
    <cellStyle name="20% - Accent3 15" xfId="888"/>
    <cellStyle name="20% - Accent3 15 2" xfId="8996"/>
    <cellStyle name="20% - Accent3 16" xfId="889"/>
    <cellStyle name="20% - Accent3 16 2" xfId="8997"/>
    <cellStyle name="20% - Accent3 2" xfId="133"/>
    <cellStyle name="20% - Accent3 2 10" xfId="890"/>
    <cellStyle name="20% - Accent3 2 10 2" xfId="891"/>
    <cellStyle name="20% - Accent3 2 10 2 2" xfId="8998"/>
    <cellStyle name="20% - Accent3 2 10 3" xfId="892"/>
    <cellStyle name="20% - Accent3 2 10 3 2" xfId="8999"/>
    <cellStyle name="20% - Accent3 2 10 4" xfId="893"/>
    <cellStyle name="20% - Accent3 2 10 4 2" xfId="9000"/>
    <cellStyle name="20% - Accent3 2 10 5" xfId="9001"/>
    <cellStyle name="20% - Accent3 2 11" xfId="894"/>
    <cellStyle name="20% - Accent3 2 11 2" xfId="895"/>
    <cellStyle name="20% - Accent3 2 11 2 2" xfId="9002"/>
    <cellStyle name="20% - Accent3 2 11 3" xfId="896"/>
    <cellStyle name="20% - Accent3 2 11 3 2" xfId="9003"/>
    <cellStyle name="20% - Accent3 2 11 4" xfId="897"/>
    <cellStyle name="20% - Accent3 2 11 4 2" xfId="9004"/>
    <cellStyle name="20% - Accent3 2 11 5" xfId="9005"/>
    <cellStyle name="20% - Accent3 2 12" xfId="898"/>
    <cellStyle name="20% - Accent3 2 12 2" xfId="899"/>
    <cellStyle name="20% - Accent3 2 12 2 2" xfId="9006"/>
    <cellStyle name="20% - Accent3 2 12 3" xfId="900"/>
    <cellStyle name="20% - Accent3 2 12 3 2" xfId="9007"/>
    <cellStyle name="20% - Accent3 2 12 4" xfId="901"/>
    <cellStyle name="20% - Accent3 2 12 4 2" xfId="9008"/>
    <cellStyle name="20% - Accent3 2 12 5" xfId="9009"/>
    <cellStyle name="20% - Accent3 2 13" xfId="902"/>
    <cellStyle name="20% - Accent3 2 13 2" xfId="903"/>
    <cellStyle name="20% - Accent3 2 13 2 2" xfId="9010"/>
    <cellStyle name="20% - Accent3 2 13 3" xfId="904"/>
    <cellStyle name="20% - Accent3 2 13 3 2" xfId="9011"/>
    <cellStyle name="20% - Accent3 2 13 4" xfId="905"/>
    <cellStyle name="20% - Accent3 2 13 4 2" xfId="9012"/>
    <cellStyle name="20% - Accent3 2 13 5" xfId="9013"/>
    <cellStyle name="20% - Accent3 2 14" xfId="906"/>
    <cellStyle name="20% - Accent3 2 14 2" xfId="907"/>
    <cellStyle name="20% - Accent3 2 14 2 2" xfId="9014"/>
    <cellStyle name="20% - Accent3 2 14 3" xfId="908"/>
    <cellStyle name="20% - Accent3 2 14 3 2" xfId="9015"/>
    <cellStyle name="20% - Accent3 2 14 4" xfId="909"/>
    <cellStyle name="20% - Accent3 2 14 4 2" xfId="9016"/>
    <cellStyle name="20% - Accent3 2 14 5" xfId="9017"/>
    <cellStyle name="20% - Accent3 2 15" xfId="910"/>
    <cellStyle name="20% - Accent3 2 15 2" xfId="911"/>
    <cellStyle name="20% - Accent3 2 15 2 2" xfId="9018"/>
    <cellStyle name="20% - Accent3 2 15 3" xfId="912"/>
    <cellStyle name="20% - Accent3 2 15 3 2" xfId="9019"/>
    <cellStyle name="20% - Accent3 2 15 4" xfId="913"/>
    <cellStyle name="20% - Accent3 2 15 4 2" xfId="9020"/>
    <cellStyle name="20% - Accent3 2 15 5" xfId="9021"/>
    <cellStyle name="20% - Accent3 2 16" xfId="914"/>
    <cellStyle name="20% - Accent3 2 16 2" xfId="915"/>
    <cellStyle name="20% - Accent3 2 16 2 2" xfId="9022"/>
    <cellStyle name="20% - Accent3 2 16 3" xfId="916"/>
    <cellStyle name="20% - Accent3 2 16 3 2" xfId="9023"/>
    <cellStyle name="20% - Accent3 2 16 4" xfId="917"/>
    <cellStyle name="20% - Accent3 2 16 4 2" xfId="9024"/>
    <cellStyle name="20% - Accent3 2 16 5" xfId="9025"/>
    <cellStyle name="20% - Accent3 2 17" xfId="918"/>
    <cellStyle name="20% - Accent3 2 17 2" xfId="919"/>
    <cellStyle name="20% - Accent3 2 17 2 2" xfId="920"/>
    <cellStyle name="20% - Accent3 2 17 2 2 2" xfId="9026"/>
    <cellStyle name="20% - Accent3 2 17 2 3" xfId="921"/>
    <cellStyle name="20% - Accent3 2 17 2 3 2" xfId="9027"/>
    <cellStyle name="20% - Accent3 2 17 2 4" xfId="922"/>
    <cellStyle name="20% - Accent3 2 17 2 4 2" xfId="9028"/>
    <cellStyle name="20% - Accent3 2 17 2 5" xfId="923"/>
    <cellStyle name="20% - Accent3 2 17 2 5 2" xfId="6474"/>
    <cellStyle name="20% - Accent3 2 17 2 5 2 2" xfId="12909"/>
    <cellStyle name="20% - Accent3 2 17 2 5 2 2 2" xfId="14924"/>
    <cellStyle name="20% - Accent3 2 17 2 5 2 3" xfId="14923"/>
    <cellStyle name="20% - Accent3 2 17 2 5 3" xfId="11440"/>
    <cellStyle name="20% - Accent3 2 17 2 5 3 2" xfId="14925"/>
    <cellStyle name="20% - Accent3 2 17 2 5 4" xfId="14922"/>
    <cellStyle name="20% - Accent3 2 17 2 6" xfId="9029"/>
    <cellStyle name="20% - Accent3 2 17 3" xfId="924"/>
    <cellStyle name="20% - Accent3 2 17 3 2" xfId="925"/>
    <cellStyle name="20% - Accent3 2 17 3 2 2" xfId="9030"/>
    <cellStyle name="20% - Accent3 2 17 3 3" xfId="926"/>
    <cellStyle name="20% - Accent3 2 17 3 3 2" xfId="9031"/>
    <cellStyle name="20% - Accent3 2 17 3 4" xfId="927"/>
    <cellStyle name="20% - Accent3 2 17 3 4 2" xfId="9032"/>
    <cellStyle name="20% - Accent3 2 17 3 5" xfId="9033"/>
    <cellStyle name="20% - Accent3 2 17 4" xfId="6473"/>
    <cellStyle name="20% - Accent3 2 17 4 2" xfId="12908"/>
    <cellStyle name="20% - Accent3 2 17 4 2 2" xfId="14927"/>
    <cellStyle name="20% - Accent3 2 17 4 3" xfId="14926"/>
    <cellStyle name="20% - Accent3 2 17 5" xfId="7877"/>
    <cellStyle name="20% - Accent3 2 17 5 2" xfId="14312"/>
    <cellStyle name="20% - Accent3 2 17 5 2 2" xfId="14929"/>
    <cellStyle name="20% - Accent3 2 17 5 3" xfId="14928"/>
    <cellStyle name="20% - Accent3 2 17 6" xfId="11439"/>
    <cellStyle name="20% - Accent3 2 17 6 2" xfId="14930"/>
    <cellStyle name="20% - Accent3 2 17 7" xfId="14921"/>
    <cellStyle name="20% - Accent3 2 18" xfId="928"/>
    <cellStyle name="20% - Accent3 2 18 2" xfId="929"/>
    <cellStyle name="20% - Accent3 2 18 2 2" xfId="9034"/>
    <cellStyle name="20% - Accent3 2 18 3" xfId="930"/>
    <cellStyle name="20% - Accent3 2 18 3 2" xfId="9035"/>
    <cellStyle name="20% - Accent3 2 18 4" xfId="931"/>
    <cellStyle name="20% - Accent3 2 18 4 2" xfId="9036"/>
    <cellStyle name="20% - Accent3 2 18 5" xfId="9037"/>
    <cellStyle name="20% - Accent3 2 19" xfId="932"/>
    <cellStyle name="20% - Accent3 2 19 2" xfId="933"/>
    <cellStyle name="20% - Accent3 2 19 2 2" xfId="6476"/>
    <cellStyle name="20% - Accent3 2 19 2 2 2" xfId="12911"/>
    <cellStyle name="20% - Accent3 2 19 2 2 2 2" xfId="14934"/>
    <cellStyle name="20% - Accent3 2 19 2 2 3" xfId="14933"/>
    <cellStyle name="20% - Accent3 2 19 2 3" xfId="11442"/>
    <cellStyle name="20% - Accent3 2 19 2 3 2" xfId="14935"/>
    <cellStyle name="20% - Accent3 2 19 2 4" xfId="14932"/>
    <cellStyle name="20% - Accent3 2 19 3" xfId="6475"/>
    <cellStyle name="20% - Accent3 2 19 3 2" xfId="12910"/>
    <cellStyle name="20% - Accent3 2 19 3 2 2" xfId="14937"/>
    <cellStyle name="20% - Accent3 2 19 3 3" xfId="14936"/>
    <cellStyle name="20% - Accent3 2 19 4" xfId="7878"/>
    <cellStyle name="20% - Accent3 2 19 4 2" xfId="14313"/>
    <cellStyle name="20% - Accent3 2 19 4 2 2" xfId="14939"/>
    <cellStyle name="20% - Accent3 2 19 4 3" xfId="14938"/>
    <cellStyle name="20% - Accent3 2 19 5" xfId="11441"/>
    <cellStyle name="20% - Accent3 2 19 5 2" xfId="14940"/>
    <cellStyle name="20% - Accent3 2 19 6" xfId="14931"/>
    <cellStyle name="20% - Accent3 2 2" xfId="134"/>
    <cellStyle name="20% - Accent3 2 2 10" xfId="934"/>
    <cellStyle name="20% - Accent3 2 2 10 2" xfId="9038"/>
    <cellStyle name="20% - Accent3 2 2 11" xfId="935"/>
    <cellStyle name="20% - Accent3 2 2 11 2" xfId="9039"/>
    <cellStyle name="20% - Accent3 2 2 12" xfId="936"/>
    <cellStyle name="20% - Accent3 2 2 12 2" xfId="9040"/>
    <cellStyle name="20% - Accent3 2 2 13" xfId="937"/>
    <cellStyle name="20% - Accent3 2 2 13 2" xfId="9041"/>
    <cellStyle name="20% - Accent3 2 2 14" xfId="938"/>
    <cellStyle name="20% - Accent3 2 2 14 2" xfId="9042"/>
    <cellStyle name="20% - Accent3 2 2 15" xfId="939"/>
    <cellStyle name="20% - Accent3 2 2 15 2" xfId="9043"/>
    <cellStyle name="20% - Accent3 2 2 16" xfId="940"/>
    <cellStyle name="20% - Accent3 2 2 16 2" xfId="9044"/>
    <cellStyle name="20% - Accent3 2 2 17" xfId="941"/>
    <cellStyle name="20% - Accent3 2 2 17 2" xfId="9045"/>
    <cellStyle name="20% - Accent3 2 2 18" xfId="942"/>
    <cellStyle name="20% - Accent3 2 2 18 2" xfId="9046"/>
    <cellStyle name="20% - Accent3 2 2 19" xfId="943"/>
    <cellStyle name="20% - Accent3 2 2 19 2" xfId="9047"/>
    <cellStyle name="20% - Accent3 2 2 2" xfId="944"/>
    <cellStyle name="20% - Accent3 2 2 2 2" xfId="9048"/>
    <cellStyle name="20% - Accent3 2 2 20" xfId="945"/>
    <cellStyle name="20% - Accent3 2 2 20 2" xfId="9049"/>
    <cellStyle name="20% - Accent3 2 2 21" xfId="946"/>
    <cellStyle name="20% - Accent3 2 2 21 2" xfId="9050"/>
    <cellStyle name="20% - Accent3 2 2 22" xfId="947"/>
    <cellStyle name="20% - Accent3 2 2 22 2" xfId="9051"/>
    <cellStyle name="20% - Accent3 2 2 23" xfId="948"/>
    <cellStyle name="20% - Accent3 2 2 23 2" xfId="9052"/>
    <cellStyle name="20% - Accent3 2 2 24" xfId="949"/>
    <cellStyle name="20% - Accent3 2 2 24 2" xfId="9053"/>
    <cellStyle name="20% - Accent3 2 2 25" xfId="950"/>
    <cellStyle name="20% - Accent3 2 2 25 2" xfId="9054"/>
    <cellStyle name="20% - Accent3 2 2 26" xfId="951"/>
    <cellStyle name="20% - Accent3 2 2 26 2" xfId="9055"/>
    <cellStyle name="20% - Accent3 2 2 27" xfId="952"/>
    <cellStyle name="20% - Accent3 2 2 27 2" xfId="9056"/>
    <cellStyle name="20% - Accent3 2 2 28" xfId="953"/>
    <cellStyle name="20% - Accent3 2 2 28 2" xfId="9057"/>
    <cellStyle name="20% - Accent3 2 2 29" xfId="954"/>
    <cellStyle name="20% - Accent3 2 2 29 2" xfId="9058"/>
    <cellStyle name="20% - Accent3 2 2 3" xfId="955"/>
    <cellStyle name="20% - Accent3 2 2 3 2" xfId="9059"/>
    <cellStyle name="20% - Accent3 2 2 30" xfId="956"/>
    <cellStyle name="20% - Accent3 2 2 30 2" xfId="9060"/>
    <cellStyle name="20% - Accent3 2 2 31" xfId="957"/>
    <cellStyle name="20% - Accent3 2 2 31 2" xfId="9061"/>
    <cellStyle name="20% - Accent3 2 2 32" xfId="958"/>
    <cellStyle name="20% - Accent3 2 2 32 2" xfId="9062"/>
    <cellStyle name="20% - Accent3 2 2 33" xfId="959"/>
    <cellStyle name="20% - Accent3 2 2 33 2" xfId="9063"/>
    <cellStyle name="20% - Accent3 2 2 34" xfId="960"/>
    <cellStyle name="20% - Accent3 2 2 34 2" xfId="9064"/>
    <cellStyle name="20% - Accent3 2 2 35" xfId="961"/>
    <cellStyle name="20% - Accent3 2 2 35 2" xfId="9065"/>
    <cellStyle name="20% - Accent3 2 2 36" xfId="962"/>
    <cellStyle name="20% - Accent3 2 2 36 2" xfId="6477"/>
    <cellStyle name="20% - Accent3 2 2 36 2 2" xfId="12912"/>
    <cellStyle name="20% - Accent3 2 2 36 2 2 2" xfId="14943"/>
    <cellStyle name="20% - Accent3 2 2 36 2 3" xfId="14942"/>
    <cellStyle name="20% - Accent3 2 2 36 3" xfId="11443"/>
    <cellStyle name="20% - Accent3 2 2 36 3 2" xfId="14944"/>
    <cellStyle name="20% - Accent3 2 2 36 4" xfId="14941"/>
    <cellStyle name="20% - Accent3 2 2 37" xfId="9066"/>
    <cellStyle name="20% - Accent3 2 2 4" xfId="963"/>
    <cellStyle name="20% - Accent3 2 2 4 2" xfId="9067"/>
    <cellStyle name="20% - Accent3 2 2 5" xfId="964"/>
    <cellStyle name="20% - Accent3 2 2 5 2" xfId="9068"/>
    <cellStyle name="20% - Accent3 2 2 6" xfId="965"/>
    <cellStyle name="20% - Accent3 2 2 6 2" xfId="9069"/>
    <cellStyle name="20% - Accent3 2 2 7" xfId="966"/>
    <cellStyle name="20% - Accent3 2 2 7 2" xfId="9070"/>
    <cellStyle name="20% - Accent3 2 2 8" xfId="967"/>
    <cellStyle name="20% - Accent3 2 2 8 2" xfId="9071"/>
    <cellStyle name="20% - Accent3 2 2 9" xfId="968"/>
    <cellStyle name="20% - Accent3 2 2 9 2" xfId="9072"/>
    <cellStyle name="20% - Accent3 2 20" xfId="969"/>
    <cellStyle name="20% - Accent3 2 20 2" xfId="970"/>
    <cellStyle name="20% - Accent3 2 20 2 2" xfId="9073"/>
    <cellStyle name="20% - Accent3 2 20 3" xfId="971"/>
    <cellStyle name="20% - Accent3 2 20 3 2" xfId="9074"/>
    <cellStyle name="20% - Accent3 2 20 4" xfId="972"/>
    <cellStyle name="20% - Accent3 2 20 4 2" xfId="9075"/>
    <cellStyle name="20% - Accent3 2 20 5" xfId="973"/>
    <cellStyle name="20% - Accent3 2 20 5 2" xfId="6478"/>
    <cellStyle name="20% - Accent3 2 20 5 2 2" xfId="12913"/>
    <cellStyle name="20% - Accent3 2 20 5 2 2 2" xfId="14947"/>
    <cellStyle name="20% - Accent3 2 20 5 2 3" xfId="14946"/>
    <cellStyle name="20% - Accent3 2 20 5 3" xfId="11444"/>
    <cellStyle name="20% - Accent3 2 20 5 3 2" xfId="14948"/>
    <cellStyle name="20% - Accent3 2 20 5 4" xfId="14945"/>
    <cellStyle name="20% - Accent3 2 20 6" xfId="9076"/>
    <cellStyle name="20% - Accent3 2 21" xfId="974"/>
    <cellStyle name="20% - Accent3 2 21 2" xfId="975"/>
    <cellStyle name="20% - Accent3 2 21 2 2" xfId="9077"/>
    <cellStyle name="20% - Accent3 2 21 3" xfId="976"/>
    <cellStyle name="20% - Accent3 2 21 3 2" xfId="6479"/>
    <cellStyle name="20% - Accent3 2 21 3 2 2" xfId="12914"/>
    <cellStyle name="20% - Accent3 2 21 3 2 2 2" xfId="14951"/>
    <cellStyle name="20% - Accent3 2 21 3 2 3" xfId="14950"/>
    <cellStyle name="20% - Accent3 2 21 3 3" xfId="11445"/>
    <cellStyle name="20% - Accent3 2 21 3 3 2" xfId="14952"/>
    <cellStyle name="20% - Accent3 2 21 3 4" xfId="14949"/>
    <cellStyle name="20% - Accent3 2 21 4" xfId="9078"/>
    <cellStyle name="20% - Accent3 2 22" xfId="977"/>
    <cellStyle name="20% - Accent3 2 22 2" xfId="978"/>
    <cellStyle name="20% - Accent3 2 22 2 2" xfId="9079"/>
    <cellStyle name="20% - Accent3 2 22 3" xfId="979"/>
    <cellStyle name="20% - Accent3 2 22 3 2" xfId="6480"/>
    <cellStyle name="20% - Accent3 2 22 3 2 2" xfId="12915"/>
    <cellStyle name="20% - Accent3 2 22 3 2 2 2" xfId="14955"/>
    <cellStyle name="20% - Accent3 2 22 3 2 3" xfId="14954"/>
    <cellStyle name="20% - Accent3 2 22 3 3" xfId="11446"/>
    <cellStyle name="20% - Accent3 2 22 3 3 2" xfId="14956"/>
    <cellStyle name="20% - Accent3 2 22 3 4" xfId="14953"/>
    <cellStyle name="20% - Accent3 2 22 4" xfId="9080"/>
    <cellStyle name="20% - Accent3 2 23" xfId="980"/>
    <cellStyle name="20% - Accent3 2 23 2" xfId="981"/>
    <cellStyle name="20% - Accent3 2 23 2 2" xfId="9081"/>
    <cellStyle name="20% - Accent3 2 23 3" xfId="982"/>
    <cellStyle name="20% - Accent3 2 23 3 2" xfId="6481"/>
    <cellStyle name="20% - Accent3 2 23 3 2 2" xfId="12916"/>
    <cellStyle name="20% - Accent3 2 23 3 2 2 2" xfId="14959"/>
    <cellStyle name="20% - Accent3 2 23 3 2 3" xfId="14958"/>
    <cellStyle name="20% - Accent3 2 23 3 3" xfId="11447"/>
    <cellStyle name="20% - Accent3 2 23 3 3 2" xfId="14960"/>
    <cellStyle name="20% - Accent3 2 23 3 4" xfId="14957"/>
    <cellStyle name="20% - Accent3 2 23 4" xfId="9082"/>
    <cellStyle name="20% - Accent3 2 24" xfId="983"/>
    <cellStyle name="20% - Accent3 2 24 2" xfId="6482"/>
    <cellStyle name="20% - Accent3 2 24 2 2" xfId="12917"/>
    <cellStyle name="20% - Accent3 2 24 2 2 2" xfId="14963"/>
    <cellStyle name="20% - Accent3 2 24 2 3" xfId="14962"/>
    <cellStyle name="20% - Accent3 2 24 3" xfId="11448"/>
    <cellStyle name="20% - Accent3 2 24 3 2" xfId="14964"/>
    <cellStyle name="20% - Accent3 2 24 4" xfId="14961"/>
    <cellStyle name="20% - Accent3 2 25" xfId="984"/>
    <cellStyle name="20% - Accent3 2 25 2" xfId="6483"/>
    <cellStyle name="20% - Accent3 2 25 2 2" xfId="12918"/>
    <cellStyle name="20% - Accent3 2 25 2 2 2" xfId="14967"/>
    <cellStyle name="20% - Accent3 2 25 2 3" xfId="14966"/>
    <cellStyle name="20% - Accent3 2 25 3" xfId="11449"/>
    <cellStyle name="20% - Accent3 2 25 3 2" xfId="14968"/>
    <cellStyle name="20% - Accent3 2 25 4" xfId="14965"/>
    <cellStyle name="20% - Accent3 2 26" xfId="985"/>
    <cellStyle name="20% - Accent3 2 26 2" xfId="6484"/>
    <cellStyle name="20% - Accent3 2 26 2 2" xfId="12919"/>
    <cellStyle name="20% - Accent3 2 26 2 2 2" xfId="14971"/>
    <cellStyle name="20% - Accent3 2 26 2 3" xfId="14970"/>
    <cellStyle name="20% - Accent3 2 26 3" xfId="11450"/>
    <cellStyle name="20% - Accent3 2 26 3 2" xfId="14972"/>
    <cellStyle name="20% - Accent3 2 26 4" xfId="14969"/>
    <cellStyle name="20% - Accent3 2 27" xfId="986"/>
    <cellStyle name="20% - Accent3 2 27 2" xfId="6485"/>
    <cellStyle name="20% - Accent3 2 27 2 2" xfId="12920"/>
    <cellStyle name="20% - Accent3 2 27 2 2 2" xfId="14975"/>
    <cellStyle name="20% - Accent3 2 27 2 3" xfId="14974"/>
    <cellStyle name="20% - Accent3 2 27 3" xfId="11451"/>
    <cellStyle name="20% - Accent3 2 27 3 2" xfId="14976"/>
    <cellStyle name="20% - Accent3 2 27 4" xfId="14973"/>
    <cellStyle name="20% - Accent3 2 28" xfId="987"/>
    <cellStyle name="20% - Accent3 2 28 2" xfId="6486"/>
    <cellStyle name="20% - Accent3 2 28 2 2" xfId="12921"/>
    <cellStyle name="20% - Accent3 2 28 2 2 2" xfId="14979"/>
    <cellStyle name="20% - Accent3 2 28 2 3" xfId="14978"/>
    <cellStyle name="20% - Accent3 2 28 3" xfId="11452"/>
    <cellStyle name="20% - Accent3 2 28 3 2" xfId="14980"/>
    <cellStyle name="20% - Accent3 2 28 4" xfId="14977"/>
    <cellStyle name="20% - Accent3 2 29" xfId="988"/>
    <cellStyle name="20% - Accent3 2 29 2" xfId="6487"/>
    <cellStyle name="20% - Accent3 2 29 2 2" xfId="12922"/>
    <cellStyle name="20% - Accent3 2 29 2 2 2" xfId="14983"/>
    <cellStyle name="20% - Accent3 2 29 2 3" xfId="14982"/>
    <cellStyle name="20% - Accent3 2 29 3" xfId="11453"/>
    <cellStyle name="20% - Accent3 2 29 3 2" xfId="14984"/>
    <cellStyle name="20% - Accent3 2 29 4" xfId="14981"/>
    <cellStyle name="20% - Accent3 2 3" xfId="135"/>
    <cellStyle name="20% - Accent3 2 3 2" xfId="989"/>
    <cellStyle name="20% - Accent3 2 3 2 2" xfId="9083"/>
    <cellStyle name="20% - Accent3 2 3 3" xfId="990"/>
    <cellStyle name="20% - Accent3 2 3 3 2" xfId="9084"/>
    <cellStyle name="20% - Accent3 2 3 4" xfId="991"/>
    <cellStyle name="20% - Accent3 2 3 4 2" xfId="9085"/>
    <cellStyle name="20% - Accent3 2 3 5" xfId="9086"/>
    <cellStyle name="20% - Accent3 2 30" xfId="992"/>
    <cellStyle name="20% - Accent3 2 30 2" xfId="6488"/>
    <cellStyle name="20% - Accent3 2 30 2 2" xfId="12923"/>
    <cellStyle name="20% - Accent3 2 30 2 2 2" xfId="14987"/>
    <cellStyle name="20% - Accent3 2 30 2 3" xfId="14986"/>
    <cellStyle name="20% - Accent3 2 30 3" xfId="11454"/>
    <cellStyle name="20% - Accent3 2 30 3 2" xfId="14988"/>
    <cellStyle name="20% - Accent3 2 30 4" xfId="14985"/>
    <cellStyle name="20% - Accent3 2 31" xfId="9087"/>
    <cellStyle name="20% - Accent3 2 32" xfId="9088"/>
    <cellStyle name="20% - Accent3 2 4" xfId="136"/>
    <cellStyle name="20% - Accent3 2 4 2" xfId="993"/>
    <cellStyle name="20% - Accent3 2 4 2 2" xfId="9089"/>
    <cellStyle name="20% - Accent3 2 4 3" xfId="994"/>
    <cellStyle name="20% - Accent3 2 4 3 2" xfId="9090"/>
    <cellStyle name="20% - Accent3 2 4 4" xfId="995"/>
    <cellStyle name="20% - Accent3 2 4 4 2" xfId="9091"/>
    <cellStyle name="20% - Accent3 2 4 5" xfId="9092"/>
    <cellStyle name="20% - Accent3 2 5" xfId="137"/>
    <cellStyle name="20% - Accent3 2 5 2" xfId="996"/>
    <cellStyle name="20% - Accent3 2 5 2 2" xfId="9093"/>
    <cellStyle name="20% - Accent3 2 5 3" xfId="997"/>
    <cellStyle name="20% - Accent3 2 5 3 2" xfId="9094"/>
    <cellStyle name="20% - Accent3 2 5 4" xfId="998"/>
    <cellStyle name="20% - Accent3 2 5 4 2" xfId="9095"/>
    <cellStyle name="20% - Accent3 2 5 5" xfId="9096"/>
    <cellStyle name="20% - Accent3 2 6" xfId="138"/>
    <cellStyle name="20% - Accent3 2 6 2" xfId="999"/>
    <cellStyle name="20% - Accent3 2 6 2 2" xfId="9097"/>
    <cellStyle name="20% - Accent3 2 6 3" xfId="1000"/>
    <cellStyle name="20% - Accent3 2 6 3 2" xfId="9098"/>
    <cellStyle name="20% - Accent3 2 6 4" xfId="1001"/>
    <cellStyle name="20% - Accent3 2 6 4 2" xfId="9099"/>
    <cellStyle name="20% - Accent3 2 6 5" xfId="9100"/>
    <cellStyle name="20% - Accent3 2 7" xfId="1002"/>
    <cellStyle name="20% - Accent3 2 7 2" xfId="1003"/>
    <cellStyle name="20% - Accent3 2 7 2 2" xfId="9101"/>
    <cellStyle name="20% - Accent3 2 7 3" xfId="1004"/>
    <cellStyle name="20% - Accent3 2 7 3 2" xfId="9102"/>
    <cellStyle name="20% - Accent3 2 7 4" xfId="1005"/>
    <cellStyle name="20% - Accent3 2 7 4 2" xfId="9103"/>
    <cellStyle name="20% - Accent3 2 7 5" xfId="9104"/>
    <cellStyle name="20% - Accent3 2 8" xfId="1006"/>
    <cellStyle name="20% - Accent3 2 8 2" xfId="1007"/>
    <cellStyle name="20% - Accent3 2 8 2 2" xfId="9105"/>
    <cellStyle name="20% - Accent3 2 8 3" xfId="1008"/>
    <cellStyle name="20% - Accent3 2 8 3 2" xfId="9106"/>
    <cellStyle name="20% - Accent3 2 8 4" xfId="1009"/>
    <cellStyle name="20% - Accent3 2 8 4 2" xfId="9107"/>
    <cellStyle name="20% - Accent3 2 8 5" xfId="9108"/>
    <cellStyle name="20% - Accent3 2 9" xfId="1010"/>
    <cellStyle name="20% - Accent3 2 9 2" xfId="1011"/>
    <cellStyle name="20% - Accent3 2 9 2 2" xfId="9109"/>
    <cellStyle name="20% - Accent3 2 9 3" xfId="1012"/>
    <cellStyle name="20% - Accent3 2 9 3 2" xfId="9110"/>
    <cellStyle name="20% - Accent3 2 9 4" xfId="1013"/>
    <cellStyle name="20% - Accent3 2 9 4 2" xfId="9111"/>
    <cellStyle name="20% - Accent3 2 9 5" xfId="9112"/>
    <cellStyle name="20% - Accent3 3" xfId="139"/>
    <cellStyle name="20% - Accent3 3 10" xfId="1014"/>
    <cellStyle name="20% - Accent3 3 10 2" xfId="1015"/>
    <cellStyle name="20% - Accent3 3 10 2 2" xfId="9113"/>
    <cellStyle name="20% - Accent3 3 10 3" xfId="1016"/>
    <cellStyle name="20% - Accent3 3 10 3 2" xfId="9114"/>
    <cellStyle name="20% - Accent3 3 10 4" xfId="1017"/>
    <cellStyle name="20% - Accent3 3 10 4 2" xfId="9115"/>
    <cellStyle name="20% - Accent3 3 10 5" xfId="9116"/>
    <cellStyle name="20% - Accent3 3 11" xfId="1018"/>
    <cellStyle name="20% - Accent3 3 11 2" xfId="1019"/>
    <cellStyle name="20% - Accent3 3 11 2 2" xfId="9117"/>
    <cellStyle name="20% - Accent3 3 11 3" xfId="1020"/>
    <cellStyle name="20% - Accent3 3 11 3 2" xfId="9118"/>
    <cellStyle name="20% - Accent3 3 11 4" xfId="1021"/>
    <cellStyle name="20% - Accent3 3 11 4 2" xfId="9119"/>
    <cellStyle name="20% - Accent3 3 11 5" xfId="9120"/>
    <cellStyle name="20% - Accent3 3 12" xfId="1022"/>
    <cellStyle name="20% - Accent3 3 12 2" xfId="1023"/>
    <cellStyle name="20% - Accent3 3 12 2 2" xfId="9121"/>
    <cellStyle name="20% - Accent3 3 12 3" xfId="1024"/>
    <cellStyle name="20% - Accent3 3 12 3 2" xfId="9122"/>
    <cellStyle name="20% - Accent3 3 12 4" xfId="1025"/>
    <cellStyle name="20% - Accent3 3 12 4 2" xfId="9123"/>
    <cellStyle name="20% - Accent3 3 12 5" xfId="9124"/>
    <cellStyle name="20% - Accent3 3 13" xfId="1026"/>
    <cellStyle name="20% - Accent3 3 13 2" xfId="1027"/>
    <cellStyle name="20% - Accent3 3 13 2 2" xfId="9125"/>
    <cellStyle name="20% - Accent3 3 13 3" xfId="1028"/>
    <cellStyle name="20% - Accent3 3 13 3 2" xfId="9126"/>
    <cellStyle name="20% - Accent3 3 13 4" xfId="1029"/>
    <cellStyle name="20% - Accent3 3 13 4 2" xfId="9127"/>
    <cellStyle name="20% - Accent3 3 13 5" xfId="9128"/>
    <cellStyle name="20% - Accent3 3 14" xfId="1030"/>
    <cellStyle name="20% - Accent3 3 14 2" xfId="1031"/>
    <cellStyle name="20% - Accent3 3 14 2 2" xfId="9129"/>
    <cellStyle name="20% - Accent3 3 14 3" xfId="1032"/>
    <cellStyle name="20% - Accent3 3 14 3 2" xfId="9130"/>
    <cellStyle name="20% - Accent3 3 14 4" xfId="1033"/>
    <cellStyle name="20% - Accent3 3 14 4 2" xfId="9131"/>
    <cellStyle name="20% - Accent3 3 14 5" xfId="9132"/>
    <cellStyle name="20% - Accent3 3 15" xfId="1034"/>
    <cellStyle name="20% - Accent3 3 15 2" xfId="9133"/>
    <cellStyle name="20% - Accent3 3 16" xfId="1035"/>
    <cellStyle name="20% - Accent3 3 16 2" xfId="9134"/>
    <cellStyle name="20% - Accent3 3 17" xfId="1036"/>
    <cellStyle name="20% - Accent3 3 17 2" xfId="9135"/>
    <cellStyle name="20% - Accent3 3 18" xfId="9136"/>
    <cellStyle name="20% - Accent3 3 2" xfId="140"/>
    <cellStyle name="20% - Accent3 3 2 2" xfId="1037"/>
    <cellStyle name="20% - Accent3 3 2 2 2" xfId="9137"/>
    <cellStyle name="20% - Accent3 3 2 3" xfId="1038"/>
    <cellStyle name="20% - Accent3 3 2 3 2" xfId="9138"/>
    <cellStyle name="20% - Accent3 3 2 4" xfId="1039"/>
    <cellStyle name="20% - Accent3 3 2 4 2" xfId="9139"/>
    <cellStyle name="20% - Accent3 3 2 5" xfId="9140"/>
    <cellStyle name="20% - Accent3 3 3" xfId="141"/>
    <cellStyle name="20% - Accent3 3 3 2" xfId="1040"/>
    <cellStyle name="20% - Accent3 3 3 2 2" xfId="9141"/>
    <cellStyle name="20% - Accent3 3 3 3" xfId="1041"/>
    <cellStyle name="20% - Accent3 3 3 3 2" xfId="9142"/>
    <cellStyle name="20% - Accent3 3 3 4" xfId="1042"/>
    <cellStyle name="20% - Accent3 3 3 4 2" xfId="9143"/>
    <cellStyle name="20% - Accent3 3 3 5" xfId="9144"/>
    <cellStyle name="20% - Accent3 3 4" xfId="142"/>
    <cellStyle name="20% - Accent3 3 4 2" xfId="1043"/>
    <cellStyle name="20% - Accent3 3 4 2 2" xfId="9145"/>
    <cellStyle name="20% - Accent3 3 4 3" xfId="1044"/>
    <cellStyle name="20% - Accent3 3 4 3 2" xfId="9146"/>
    <cellStyle name="20% - Accent3 3 4 4" xfId="1045"/>
    <cellStyle name="20% - Accent3 3 4 4 2" xfId="9147"/>
    <cellStyle name="20% - Accent3 3 4 5" xfId="9148"/>
    <cellStyle name="20% - Accent3 3 5" xfId="143"/>
    <cellStyle name="20% - Accent3 3 5 2" xfId="1046"/>
    <cellStyle name="20% - Accent3 3 5 2 2" xfId="9149"/>
    <cellStyle name="20% - Accent3 3 5 3" xfId="1047"/>
    <cellStyle name="20% - Accent3 3 5 3 2" xfId="9150"/>
    <cellStyle name="20% - Accent3 3 5 4" xfId="1048"/>
    <cellStyle name="20% - Accent3 3 5 4 2" xfId="9151"/>
    <cellStyle name="20% - Accent3 3 5 5" xfId="9152"/>
    <cellStyle name="20% - Accent3 3 6" xfId="144"/>
    <cellStyle name="20% - Accent3 3 6 2" xfId="1049"/>
    <cellStyle name="20% - Accent3 3 6 2 2" xfId="9153"/>
    <cellStyle name="20% - Accent3 3 6 3" xfId="1050"/>
    <cellStyle name="20% - Accent3 3 6 3 2" xfId="9154"/>
    <cellStyle name="20% - Accent3 3 6 4" xfId="1051"/>
    <cellStyle name="20% - Accent3 3 6 4 2" xfId="9155"/>
    <cellStyle name="20% - Accent3 3 6 5" xfId="9156"/>
    <cellStyle name="20% - Accent3 3 7" xfId="1052"/>
    <cellStyle name="20% - Accent3 3 7 2" xfId="1053"/>
    <cellStyle name="20% - Accent3 3 7 2 2" xfId="9157"/>
    <cellStyle name="20% - Accent3 3 7 3" xfId="1054"/>
    <cellStyle name="20% - Accent3 3 7 3 2" xfId="9158"/>
    <cellStyle name="20% - Accent3 3 7 4" xfId="1055"/>
    <cellStyle name="20% - Accent3 3 7 4 2" xfId="9159"/>
    <cellStyle name="20% - Accent3 3 7 5" xfId="9160"/>
    <cellStyle name="20% - Accent3 3 8" xfId="1056"/>
    <cellStyle name="20% - Accent3 3 8 2" xfId="1057"/>
    <cellStyle name="20% - Accent3 3 8 2 2" xfId="9161"/>
    <cellStyle name="20% - Accent3 3 8 3" xfId="1058"/>
    <cellStyle name="20% - Accent3 3 8 3 2" xfId="9162"/>
    <cellStyle name="20% - Accent3 3 8 4" xfId="1059"/>
    <cellStyle name="20% - Accent3 3 8 4 2" xfId="9163"/>
    <cellStyle name="20% - Accent3 3 8 5" xfId="9164"/>
    <cellStyle name="20% - Accent3 3 9" xfId="1060"/>
    <cellStyle name="20% - Accent3 3 9 2" xfId="1061"/>
    <cellStyle name="20% - Accent3 3 9 2 2" xfId="9165"/>
    <cellStyle name="20% - Accent3 3 9 3" xfId="1062"/>
    <cellStyle name="20% - Accent3 3 9 3 2" xfId="9166"/>
    <cellStyle name="20% - Accent3 3 9 4" xfId="1063"/>
    <cellStyle name="20% - Accent3 3 9 4 2" xfId="9167"/>
    <cellStyle name="20% - Accent3 3 9 5" xfId="9168"/>
    <cellStyle name="20% - Accent3 4" xfId="1064"/>
    <cellStyle name="20% - Accent3 4 10" xfId="1065"/>
    <cellStyle name="20% - Accent3 4 10 2" xfId="6489"/>
    <cellStyle name="20% - Accent3 4 10 2 2" xfId="12924"/>
    <cellStyle name="20% - Accent3 4 10 2 2 2" xfId="14991"/>
    <cellStyle name="20% - Accent3 4 10 2 3" xfId="14990"/>
    <cellStyle name="20% - Accent3 4 10 3" xfId="11455"/>
    <cellStyle name="20% - Accent3 4 10 3 2" xfId="14992"/>
    <cellStyle name="20% - Accent3 4 10 4" xfId="14989"/>
    <cellStyle name="20% - Accent3 4 11" xfId="1066"/>
    <cellStyle name="20% - Accent3 4 11 2" xfId="6490"/>
    <cellStyle name="20% - Accent3 4 11 2 2" xfId="12925"/>
    <cellStyle name="20% - Accent3 4 11 2 2 2" xfId="14995"/>
    <cellStyle name="20% - Accent3 4 11 2 3" xfId="14994"/>
    <cellStyle name="20% - Accent3 4 11 3" xfId="11456"/>
    <cellStyle name="20% - Accent3 4 11 3 2" xfId="14996"/>
    <cellStyle name="20% - Accent3 4 11 4" xfId="14993"/>
    <cellStyle name="20% - Accent3 4 12" xfId="1067"/>
    <cellStyle name="20% - Accent3 4 12 2" xfId="6491"/>
    <cellStyle name="20% - Accent3 4 12 2 2" xfId="12926"/>
    <cellStyle name="20% - Accent3 4 12 2 2 2" xfId="14999"/>
    <cellStyle name="20% - Accent3 4 12 2 3" xfId="14998"/>
    <cellStyle name="20% - Accent3 4 12 3" xfId="11457"/>
    <cellStyle name="20% - Accent3 4 12 3 2" xfId="15000"/>
    <cellStyle name="20% - Accent3 4 12 4" xfId="14997"/>
    <cellStyle name="20% - Accent3 4 13" xfId="1068"/>
    <cellStyle name="20% - Accent3 4 13 2" xfId="6492"/>
    <cellStyle name="20% - Accent3 4 13 2 2" xfId="12927"/>
    <cellStyle name="20% - Accent3 4 13 2 2 2" xfId="15003"/>
    <cellStyle name="20% - Accent3 4 13 2 3" xfId="15002"/>
    <cellStyle name="20% - Accent3 4 13 3" xfId="11458"/>
    <cellStyle name="20% - Accent3 4 13 3 2" xfId="15004"/>
    <cellStyle name="20% - Accent3 4 13 4" xfId="15001"/>
    <cellStyle name="20% - Accent3 4 14" xfId="1069"/>
    <cellStyle name="20% - Accent3 4 14 2" xfId="6493"/>
    <cellStyle name="20% - Accent3 4 14 2 2" xfId="12928"/>
    <cellStyle name="20% - Accent3 4 14 2 2 2" xfId="15007"/>
    <cellStyle name="20% - Accent3 4 14 2 3" xfId="15006"/>
    <cellStyle name="20% - Accent3 4 14 3" xfId="11459"/>
    <cellStyle name="20% - Accent3 4 14 3 2" xfId="15008"/>
    <cellStyle name="20% - Accent3 4 14 4" xfId="15005"/>
    <cellStyle name="20% - Accent3 4 15" xfId="9169"/>
    <cellStyle name="20% - Accent3 4 2" xfId="1070"/>
    <cellStyle name="20% - Accent3 4 2 2" xfId="1071"/>
    <cellStyle name="20% - Accent3 4 2 2 2" xfId="6495"/>
    <cellStyle name="20% - Accent3 4 2 2 2 2" xfId="12930"/>
    <cellStyle name="20% - Accent3 4 2 2 2 2 2" xfId="15012"/>
    <cellStyle name="20% - Accent3 4 2 2 2 3" xfId="15011"/>
    <cellStyle name="20% - Accent3 4 2 2 3" xfId="11461"/>
    <cellStyle name="20% - Accent3 4 2 2 3 2" xfId="15013"/>
    <cellStyle name="20% - Accent3 4 2 2 4" xfId="15010"/>
    <cellStyle name="20% - Accent3 4 2 3" xfId="6494"/>
    <cellStyle name="20% - Accent3 4 2 3 2" xfId="12929"/>
    <cellStyle name="20% - Accent3 4 2 3 2 2" xfId="15015"/>
    <cellStyle name="20% - Accent3 4 2 3 3" xfId="15014"/>
    <cellStyle name="20% - Accent3 4 2 4" xfId="7879"/>
    <cellStyle name="20% - Accent3 4 2 4 2" xfId="14314"/>
    <cellStyle name="20% - Accent3 4 2 4 2 2" xfId="15017"/>
    <cellStyle name="20% - Accent3 4 2 4 3" xfId="15016"/>
    <cellStyle name="20% - Accent3 4 2 5" xfId="11460"/>
    <cellStyle name="20% - Accent3 4 2 5 2" xfId="15018"/>
    <cellStyle name="20% - Accent3 4 2 6" xfId="15009"/>
    <cellStyle name="20% - Accent3 4 3" xfId="1072"/>
    <cellStyle name="20% - Accent3 4 3 2" xfId="1073"/>
    <cellStyle name="20% - Accent3 4 3 2 2" xfId="6497"/>
    <cellStyle name="20% - Accent3 4 3 2 2 2" xfId="12932"/>
    <cellStyle name="20% - Accent3 4 3 2 2 2 2" xfId="15022"/>
    <cellStyle name="20% - Accent3 4 3 2 2 3" xfId="15021"/>
    <cellStyle name="20% - Accent3 4 3 2 3" xfId="11463"/>
    <cellStyle name="20% - Accent3 4 3 2 3 2" xfId="15023"/>
    <cellStyle name="20% - Accent3 4 3 2 4" xfId="15020"/>
    <cellStyle name="20% - Accent3 4 3 3" xfId="6496"/>
    <cellStyle name="20% - Accent3 4 3 3 2" xfId="12931"/>
    <cellStyle name="20% - Accent3 4 3 3 2 2" xfId="15025"/>
    <cellStyle name="20% - Accent3 4 3 3 3" xfId="15024"/>
    <cellStyle name="20% - Accent3 4 3 4" xfId="7880"/>
    <cellStyle name="20% - Accent3 4 3 4 2" xfId="14315"/>
    <cellStyle name="20% - Accent3 4 3 4 2 2" xfId="15027"/>
    <cellStyle name="20% - Accent3 4 3 4 3" xfId="15026"/>
    <cellStyle name="20% - Accent3 4 3 5" xfId="11462"/>
    <cellStyle name="20% - Accent3 4 3 5 2" xfId="15028"/>
    <cellStyle name="20% - Accent3 4 3 6" xfId="15019"/>
    <cellStyle name="20% - Accent3 4 4" xfId="1074"/>
    <cellStyle name="20% - Accent3 4 4 2" xfId="1075"/>
    <cellStyle name="20% - Accent3 4 4 2 2" xfId="9170"/>
    <cellStyle name="20% - Accent3 4 4 3" xfId="1076"/>
    <cellStyle name="20% - Accent3 4 4 3 2" xfId="6498"/>
    <cellStyle name="20% - Accent3 4 4 3 2 2" xfId="12933"/>
    <cellStyle name="20% - Accent3 4 4 3 2 2 2" xfId="15031"/>
    <cellStyle name="20% - Accent3 4 4 3 2 3" xfId="15030"/>
    <cellStyle name="20% - Accent3 4 4 3 3" xfId="11464"/>
    <cellStyle name="20% - Accent3 4 4 3 3 2" xfId="15032"/>
    <cellStyle name="20% - Accent3 4 4 3 4" xfId="15029"/>
    <cellStyle name="20% - Accent3 4 4 4" xfId="9171"/>
    <cellStyle name="20% - Accent3 4 5" xfId="1077"/>
    <cellStyle name="20% - Accent3 4 5 2" xfId="1078"/>
    <cellStyle name="20% - Accent3 4 5 2 2" xfId="9172"/>
    <cellStyle name="20% - Accent3 4 5 3" xfId="1079"/>
    <cellStyle name="20% - Accent3 4 5 3 2" xfId="6499"/>
    <cellStyle name="20% - Accent3 4 5 3 2 2" xfId="12934"/>
    <cellStyle name="20% - Accent3 4 5 3 2 2 2" xfId="15035"/>
    <cellStyle name="20% - Accent3 4 5 3 2 3" xfId="15034"/>
    <cellStyle name="20% - Accent3 4 5 3 3" xfId="11465"/>
    <cellStyle name="20% - Accent3 4 5 3 3 2" xfId="15036"/>
    <cellStyle name="20% - Accent3 4 5 3 4" xfId="15033"/>
    <cellStyle name="20% - Accent3 4 5 4" xfId="9173"/>
    <cellStyle name="20% - Accent3 4 6" xfId="1080"/>
    <cellStyle name="20% - Accent3 4 6 2" xfId="1081"/>
    <cellStyle name="20% - Accent3 4 6 2 2" xfId="9174"/>
    <cellStyle name="20% - Accent3 4 6 3" xfId="1082"/>
    <cellStyle name="20% - Accent3 4 6 3 2" xfId="6500"/>
    <cellStyle name="20% - Accent3 4 6 3 2 2" xfId="12935"/>
    <cellStyle name="20% - Accent3 4 6 3 2 2 2" xfId="15039"/>
    <cellStyle name="20% - Accent3 4 6 3 2 3" xfId="15038"/>
    <cellStyle name="20% - Accent3 4 6 3 3" xfId="11466"/>
    <cellStyle name="20% - Accent3 4 6 3 3 2" xfId="15040"/>
    <cellStyle name="20% - Accent3 4 6 3 4" xfId="15037"/>
    <cellStyle name="20% - Accent3 4 6 4" xfId="9175"/>
    <cellStyle name="20% - Accent3 4 7" xfId="1083"/>
    <cellStyle name="20% - Accent3 4 7 2" xfId="6501"/>
    <cellStyle name="20% - Accent3 4 7 2 2" xfId="12936"/>
    <cellStyle name="20% - Accent3 4 7 2 2 2" xfId="15043"/>
    <cellStyle name="20% - Accent3 4 7 2 3" xfId="15042"/>
    <cellStyle name="20% - Accent3 4 7 3" xfId="11467"/>
    <cellStyle name="20% - Accent3 4 7 3 2" xfId="15044"/>
    <cellStyle name="20% - Accent3 4 7 4" xfId="15041"/>
    <cellStyle name="20% - Accent3 4 8" xfId="1084"/>
    <cellStyle name="20% - Accent3 4 8 2" xfId="6502"/>
    <cellStyle name="20% - Accent3 4 8 2 2" xfId="12937"/>
    <cellStyle name="20% - Accent3 4 8 2 2 2" xfId="15047"/>
    <cellStyle name="20% - Accent3 4 8 2 3" xfId="15046"/>
    <cellStyle name="20% - Accent3 4 8 3" xfId="11468"/>
    <cellStyle name="20% - Accent3 4 8 3 2" xfId="15048"/>
    <cellStyle name="20% - Accent3 4 8 4" xfId="15045"/>
    <cellStyle name="20% - Accent3 4 9" xfId="1085"/>
    <cellStyle name="20% - Accent3 4 9 2" xfId="6503"/>
    <cellStyle name="20% - Accent3 4 9 2 2" xfId="12938"/>
    <cellStyle name="20% - Accent3 4 9 2 2 2" xfId="15051"/>
    <cellStyle name="20% - Accent3 4 9 2 3" xfId="15050"/>
    <cellStyle name="20% - Accent3 4 9 3" xfId="11469"/>
    <cellStyle name="20% - Accent3 4 9 3 2" xfId="15052"/>
    <cellStyle name="20% - Accent3 4 9 4" xfId="15049"/>
    <cellStyle name="20% - Accent3 5" xfId="1086"/>
    <cellStyle name="20% - Accent3 5 2" xfId="1087"/>
    <cellStyle name="20% - Accent3 5 2 2" xfId="9176"/>
    <cellStyle name="20% - Accent3 5 3" xfId="1088"/>
    <cellStyle name="20% - Accent3 5 3 2" xfId="9177"/>
    <cellStyle name="20% - Accent3 5 4" xfId="1089"/>
    <cellStyle name="20% - Accent3 5 4 2" xfId="9178"/>
    <cellStyle name="20% - Accent3 5 5" xfId="9179"/>
    <cellStyle name="20% - Accent3 6" xfId="1090"/>
    <cellStyle name="20% - Accent3 6 2" xfId="9180"/>
    <cellStyle name="20% - Accent3 7" xfId="1091"/>
    <cellStyle name="20% - Accent3 7 2" xfId="9181"/>
    <cellStyle name="20% - Accent3 8" xfId="1092"/>
    <cellStyle name="20% - Accent3 8 2" xfId="9182"/>
    <cellStyle name="20% - Accent3 9" xfId="1093"/>
    <cellStyle name="20% - Accent3 9 2" xfId="9183"/>
    <cellStyle name="20% - Accent4 10" xfId="1094"/>
    <cellStyle name="20% - Accent4 10 2" xfId="9184"/>
    <cellStyle name="20% - Accent4 11" xfId="1095"/>
    <cellStyle name="20% - Accent4 11 2" xfId="9185"/>
    <cellStyle name="20% - Accent4 12" xfId="1096"/>
    <cellStyle name="20% - Accent4 12 2" xfId="9186"/>
    <cellStyle name="20% - Accent4 13" xfId="1097"/>
    <cellStyle name="20% - Accent4 13 2" xfId="9187"/>
    <cellStyle name="20% - Accent4 14" xfId="1098"/>
    <cellStyle name="20% - Accent4 14 2" xfId="9188"/>
    <cellStyle name="20% - Accent4 15" xfId="1099"/>
    <cellStyle name="20% - Accent4 15 2" xfId="9189"/>
    <cellStyle name="20% - Accent4 16" xfId="1100"/>
    <cellStyle name="20% - Accent4 16 2" xfId="9190"/>
    <cellStyle name="20% - Accent4 2" xfId="145"/>
    <cellStyle name="20% - Accent4 2 10" xfId="1101"/>
    <cellStyle name="20% - Accent4 2 10 2" xfId="1102"/>
    <cellStyle name="20% - Accent4 2 10 2 2" xfId="9191"/>
    <cellStyle name="20% - Accent4 2 10 3" xfId="1103"/>
    <cellStyle name="20% - Accent4 2 10 3 2" xfId="9192"/>
    <cellStyle name="20% - Accent4 2 10 4" xfId="1104"/>
    <cellStyle name="20% - Accent4 2 10 4 2" xfId="9193"/>
    <cellStyle name="20% - Accent4 2 10 5" xfId="9194"/>
    <cellStyle name="20% - Accent4 2 11" xfId="1105"/>
    <cellStyle name="20% - Accent4 2 11 2" xfId="1106"/>
    <cellStyle name="20% - Accent4 2 11 2 2" xfId="9195"/>
    <cellStyle name="20% - Accent4 2 11 3" xfId="1107"/>
    <cellStyle name="20% - Accent4 2 11 3 2" xfId="9196"/>
    <cellStyle name="20% - Accent4 2 11 4" xfId="1108"/>
    <cellStyle name="20% - Accent4 2 11 4 2" xfId="9197"/>
    <cellStyle name="20% - Accent4 2 11 5" xfId="9198"/>
    <cellStyle name="20% - Accent4 2 12" xfId="1109"/>
    <cellStyle name="20% - Accent4 2 12 2" xfId="1110"/>
    <cellStyle name="20% - Accent4 2 12 2 2" xfId="9199"/>
    <cellStyle name="20% - Accent4 2 12 3" xfId="1111"/>
    <cellStyle name="20% - Accent4 2 12 3 2" xfId="9200"/>
    <cellStyle name="20% - Accent4 2 12 4" xfId="1112"/>
    <cellStyle name="20% - Accent4 2 12 4 2" xfId="9201"/>
    <cellStyle name="20% - Accent4 2 12 5" xfId="9202"/>
    <cellStyle name="20% - Accent4 2 13" xfId="1113"/>
    <cellStyle name="20% - Accent4 2 13 2" xfId="1114"/>
    <cellStyle name="20% - Accent4 2 13 2 2" xfId="9203"/>
    <cellStyle name="20% - Accent4 2 13 3" xfId="1115"/>
    <cellStyle name="20% - Accent4 2 13 3 2" xfId="9204"/>
    <cellStyle name="20% - Accent4 2 13 4" xfId="1116"/>
    <cellStyle name="20% - Accent4 2 13 4 2" xfId="9205"/>
    <cellStyle name="20% - Accent4 2 13 5" xfId="9206"/>
    <cellStyle name="20% - Accent4 2 14" xfId="1117"/>
    <cellStyle name="20% - Accent4 2 14 2" xfId="1118"/>
    <cellStyle name="20% - Accent4 2 14 2 2" xfId="9207"/>
    <cellStyle name="20% - Accent4 2 14 3" xfId="1119"/>
    <cellStyle name="20% - Accent4 2 14 3 2" xfId="9208"/>
    <cellStyle name="20% - Accent4 2 14 4" xfId="1120"/>
    <cellStyle name="20% - Accent4 2 14 4 2" xfId="9209"/>
    <cellStyle name="20% - Accent4 2 14 5" xfId="9210"/>
    <cellStyle name="20% - Accent4 2 15" xfId="1121"/>
    <cellStyle name="20% - Accent4 2 15 2" xfId="1122"/>
    <cellStyle name="20% - Accent4 2 15 2 2" xfId="9211"/>
    <cellStyle name="20% - Accent4 2 15 3" xfId="1123"/>
    <cellStyle name="20% - Accent4 2 15 3 2" xfId="9212"/>
    <cellStyle name="20% - Accent4 2 15 4" xfId="1124"/>
    <cellStyle name="20% - Accent4 2 15 4 2" xfId="9213"/>
    <cellStyle name="20% - Accent4 2 15 5" xfId="9214"/>
    <cellStyle name="20% - Accent4 2 16" xfId="1125"/>
    <cellStyle name="20% - Accent4 2 16 2" xfId="1126"/>
    <cellStyle name="20% - Accent4 2 16 2 2" xfId="9215"/>
    <cellStyle name="20% - Accent4 2 16 3" xfId="1127"/>
    <cellStyle name="20% - Accent4 2 16 3 2" xfId="9216"/>
    <cellStyle name="20% - Accent4 2 16 4" xfId="1128"/>
    <cellStyle name="20% - Accent4 2 16 4 2" xfId="9217"/>
    <cellStyle name="20% - Accent4 2 16 5" xfId="9218"/>
    <cellStyle name="20% - Accent4 2 17" xfId="1129"/>
    <cellStyle name="20% - Accent4 2 17 2" xfId="1130"/>
    <cellStyle name="20% - Accent4 2 17 2 2" xfId="1131"/>
    <cellStyle name="20% - Accent4 2 17 2 2 2" xfId="9219"/>
    <cellStyle name="20% - Accent4 2 17 2 3" xfId="1132"/>
    <cellStyle name="20% - Accent4 2 17 2 3 2" xfId="9220"/>
    <cellStyle name="20% - Accent4 2 17 2 4" xfId="1133"/>
    <cellStyle name="20% - Accent4 2 17 2 4 2" xfId="9221"/>
    <cellStyle name="20% - Accent4 2 17 2 5" xfId="1134"/>
    <cellStyle name="20% - Accent4 2 17 2 5 2" xfId="6505"/>
    <cellStyle name="20% - Accent4 2 17 2 5 2 2" xfId="12940"/>
    <cellStyle name="20% - Accent4 2 17 2 5 2 2 2" xfId="15056"/>
    <cellStyle name="20% - Accent4 2 17 2 5 2 3" xfId="15055"/>
    <cellStyle name="20% - Accent4 2 17 2 5 3" xfId="11471"/>
    <cellStyle name="20% - Accent4 2 17 2 5 3 2" xfId="15057"/>
    <cellStyle name="20% - Accent4 2 17 2 5 4" xfId="15054"/>
    <cellStyle name="20% - Accent4 2 17 2 6" xfId="9222"/>
    <cellStyle name="20% - Accent4 2 17 3" xfId="1135"/>
    <cellStyle name="20% - Accent4 2 17 3 2" xfId="1136"/>
    <cellStyle name="20% - Accent4 2 17 3 2 2" xfId="9223"/>
    <cellStyle name="20% - Accent4 2 17 3 3" xfId="1137"/>
    <cellStyle name="20% - Accent4 2 17 3 3 2" xfId="9224"/>
    <cellStyle name="20% - Accent4 2 17 3 4" xfId="1138"/>
    <cellStyle name="20% - Accent4 2 17 3 4 2" xfId="9225"/>
    <cellStyle name="20% - Accent4 2 17 3 5" xfId="9226"/>
    <cellStyle name="20% - Accent4 2 17 4" xfId="6504"/>
    <cellStyle name="20% - Accent4 2 17 4 2" xfId="12939"/>
    <cellStyle name="20% - Accent4 2 17 4 2 2" xfId="15059"/>
    <cellStyle name="20% - Accent4 2 17 4 3" xfId="15058"/>
    <cellStyle name="20% - Accent4 2 17 5" xfId="7881"/>
    <cellStyle name="20% - Accent4 2 17 5 2" xfId="14316"/>
    <cellStyle name="20% - Accent4 2 17 5 2 2" xfId="15061"/>
    <cellStyle name="20% - Accent4 2 17 5 3" xfId="15060"/>
    <cellStyle name="20% - Accent4 2 17 6" xfId="11470"/>
    <cellStyle name="20% - Accent4 2 17 6 2" xfId="15062"/>
    <cellStyle name="20% - Accent4 2 17 7" xfId="15053"/>
    <cellStyle name="20% - Accent4 2 18" xfId="1139"/>
    <cellStyle name="20% - Accent4 2 18 2" xfId="1140"/>
    <cellStyle name="20% - Accent4 2 18 2 2" xfId="9227"/>
    <cellStyle name="20% - Accent4 2 18 3" xfId="1141"/>
    <cellStyle name="20% - Accent4 2 18 3 2" xfId="9228"/>
    <cellStyle name="20% - Accent4 2 18 4" xfId="1142"/>
    <cellStyle name="20% - Accent4 2 18 4 2" xfId="9229"/>
    <cellStyle name="20% - Accent4 2 18 5" xfId="9230"/>
    <cellStyle name="20% - Accent4 2 19" xfId="1143"/>
    <cellStyle name="20% - Accent4 2 19 2" xfId="1144"/>
    <cellStyle name="20% - Accent4 2 19 2 2" xfId="6507"/>
    <cellStyle name="20% - Accent4 2 19 2 2 2" xfId="12942"/>
    <cellStyle name="20% - Accent4 2 19 2 2 2 2" xfId="15066"/>
    <cellStyle name="20% - Accent4 2 19 2 2 3" xfId="15065"/>
    <cellStyle name="20% - Accent4 2 19 2 3" xfId="11473"/>
    <cellStyle name="20% - Accent4 2 19 2 3 2" xfId="15067"/>
    <cellStyle name="20% - Accent4 2 19 2 4" xfId="15064"/>
    <cellStyle name="20% - Accent4 2 19 3" xfId="6506"/>
    <cellStyle name="20% - Accent4 2 19 3 2" xfId="12941"/>
    <cellStyle name="20% - Accent4 2 19 3 2 2" xfId="15069"/>
    <cellStyle name="20% - Accent4 2 19 3 3" xfId="15068"/>
    <cellStyle name="20% - Accent4 2 19 4" xfId="7882"/>
    <cellStyle name="20% - Accent4 2 19 4 2" xfId="14317"/>
    <cellStyle name="20% - Accent4 2 19 4 2 2" xfId="15071"/>
    <cellStyle name="20% - Accent4 2 19 4 3" xfId="15070"/>
    <cellStyle name="20% - Accent4 2 19 5" xfId="11472"/>
    <cellStyle name="20% - Accent4 2 19 5 2" xfId="15072"/>
    <cellStyle name="20% - Accent4 2 19 6" xfId="15063"/>
    <cellStyle name="20% - Accent4 2 2" xfId="146"/>
    <cellStyle name="20% - Accent4 2 2 10" xfId="1145"/>
    <cellStyle name="20% - Accent4 2 2 10 2" xfId="9231"/>
    <cellStyle name="20% - Accent4 2 2 11" xfId="1146"/>
    <cellStyle name="20% - Accent4 2 2 11 2" xfId="9232"/>
    <cellStyle name="20% - Accent4 2 2 12" xfId="1147"/>
    <cellStyle name="20% - Accent4 2 2 12 2" xfId="9233"/>
    <cellStyle name="20% - Accent4 2 2 13" xfId="1148"/>
    <cellStyle name="20% - Accent4 2 2 13 2" xfId="9234"/>
    <cellStyle name="20% - Accent4 2 2 14" xfId="1149"/>
    <cellStyle name="20% - Accent4 2 2 14 2" xfId="9235"/>
    <cellStyle name="20% - Accent4 2 2 15" xfId="1150"/>
    <cellStyle name="20% - Accent4 2 2 15 2" xfId="9236"/>
    <cellStyle name="20% - Accent4 2 2 16" xfId="1151"/>
    <cellStyle name="20% - Accent4 2 2 16 2" xfId="9237"/>
    <cellStyle name="20% - Accent4 2 2 17" xfId="1152"/>
    <cellStyle name="20% - Accent4 2 2 17 2" xfId="9238"/>
    <cellStyle name="20% - Accent4 2 2 18" xfId="1153"/>
    <cellStyle name="20% - Accent4 2 2 18 2" xfId="9239"/>
    <cellStyle name="20% - Accent4 2 2 19" xfId="1154"/>
    <cellStyle name="20% - Accent4 2 2 19 2" xfId="9240"/>
    <cellStyle name="20% - Accent4 2 2 2" xfId="1155"/>
    <cellStyle name="20% - Accent4 2 2 2 2" xfId="9241"/>
    <cellStyle name="20% - Accent4 2 2 20" xfId="1156"/>
    <cellStyle name="20% - Accent4 2 2 20 2" xfId="9242"/>
    <cellStyle name="20% - Accent4 2 2 21" xfId="1157"/>
    <cellStyle name="20% - Accent4 2 2 21 2" xfId="9243"/>
    <cellStyle name="20% - Accent4 2 2 22" xfId="1158"/>
    <cellStyle name="20% - Accent4 2 2 22 2" xfId="9244"/>
    <cellStyle name="20% - Accent4 2 2 23" xfId="1159"/>
    <cellStyle name="20% - Accent4 2 2 23 2" xfId="9245"/>
    <cellStyle name="20% - Accent4 2 2 24" xfId="1160"/>
    <cellStyle name="20% - Accent4 2 2 24 2" xfId="9246"/>
    <cellStyle name="20% - Accent4 2 2 25" xfId="1161"/>
    <cellStyle name="20% - Accent4 2 2 25 2" xfId="9247"/>
    <cellStyle name="20% - Accent4 2 2 26" xfId="1162"/>
    <cellStyle name="20% - Accent4 2 2 26 2" xfId="9248"/>
    <cellStyle name="20% - Accent4 2 2 27" xfId="1163"/>
    <cellStyle name="20% - Accent4 2 2 27 2" xfId="9249"/>
    <cellStyle name="20% - Accent4 2 2 28" xfId="1164"/>
    <cellStyle name="20% - Accent4 2 2 28 2" xfId="9250"/>
    <cellStyle name="20% - Accent4 2 2 29" xfId="1165"/>
    <cellStyle name="20% - Accent4 2 2 29 2" xfId="9251"/>
    <cellStyle name="20% - Accent4 2 2 3" xfId="1166"/>
    <cellStyle name="20% - Accent4 2 2 3 2" xfId="9252"/>
    <cellStyle name="20% - Accent4 2 2 30" xfId="1167"/>
    <cellStyle name="20% - Accent4 2 2 30 2" xfId="9253"/>
    <cellStyle name="20% - Accent4 2 2 31" xfId="1168"/>
    <cellStyle name="20% - Accent4 2 2 31 2" xfId="9254"/>
    <cellStyle name="20% - Accent4 2 2 32" xfId="1169"/>
    <cellStyle name="20% - Accent4 2 2 32 2" xfId="9255"/>
    <cellStyle name="20% - Accent4 2 2 33" xfId="1170"/>
    <cellStyle name="20% - Accent4 2 2 33 2" xfId="9256"/>
    <cellStyle name="20% - Accent4 2 2 34" xfId="1171"/>
    <cellStyle name="20% - Accent4 2 2 34 2" xfId="9257"/>
    <cellStyle name="20% - Accent4 2 2 35" xfId="1172"/>
    <cellStyle name="20% - Accent4 2 2 35 2" xfId="9258"/>
    <cellStyle name="20% - Accent4 2 2 36" xfId="1173"/>
    <cellStyle name="20% - Accent4 2 2 36 2" xfId="6508"/>
    <cellStyle name="20% - Accent4 2 2 36 2 2" xfId="12943"/>
    <cellStyle name="20% - Accent4 2 2 36 2 2 2" xfId="15075"/>
    <cellStyle name="20% - Accent4 2 2 36 2 3" xfId="15074"/>
    <cellStyle name="20% - Accent4 2 2 36 3" xfId="11474"/>
    <cellStyle name="20% - Accent4 2 2 36 3 2" xfId="15076"/>
    <cellStyle name="20% - Accent4 2 2 36 4" xfId="15073"/>
    <cellStyle name="20% - Accent4 2 2 37" xfId="9259"/>
    <cellStyle name="20% - Accent4 2 2 4" xfId="1174"/>
    <cellStyle name="20% - Accent4 2 2 4 2" xfId="9260"/>
    <cellStyle name="20% - Accent4 2 2 5" xfId="1175"/>
    <cellStyle name="20% - Accent4 2 2 5 2" xfId="9261"/>
    <cellStyle name="20% - Accent4 2 2 6" xfId="1176"/>
    <cellStyle name="20% - Accent4 2 2 6 2" xfId="9262"/>
    <cellStyle name="20% - Accent4 2 2 7" xfId="1177"/>
    <cellStyle name="20% - Accent4 2 2 7 2" xfId="9263"/>
    <cellStyle name="20% - Accent4 2 2 8" xfId="1178"/>
    <cellStyle name="20% - Accent4 2 2 8 2" xfId="9264"/>
    <cellStyle name="20% - Accent4 2 2 9" xfId="1179"/>
    <cellStyle name="20% - Accent4 2 2 9 2" xfId="9265"/>
    <cellStyle name="20% - Accent4 2 20" xfId="1180"/>
    <cellStyle name="20% - Accent4 2 20 2" xfId="1181"/>
    <cellStyle name="20% - Accent4 2 20 2 2" xfId="9266"/>
    <cellStyle name="20% - Accent4 2 20 3" xfId="1182"/>
    <cellStyle name="20% - Accent4 2 20 3 2" xfId="9267"/>
    <cellStyle name="20% - Accent4 2 20 4" xfId="1183"/>
    <cellStyle name="20% - Accent4 2 20 4 2" xfId="9268"/>
    <cellStyle name="20% - Accent4 2 20 5" xfId="1184"/>
    <cellStyle name="20% - Accent4 2 20 5 2" xfId="6509"/>
    <cellStyle name="20% - Accent4 2 20 5 2 2" xfId="12944"/>
    <cellStyle name="20% - Accent4 2 20 5 2 2 2" xfId="15079"/>
    <cellStyle name="20% - Accent4 2 20 5 2 3" xfId="15078"/>
    <cellStyle name="20% - Accent4 2 20 5 3" xfId="11475"/>
    <cellStyle name="20% - Accent4 2 20 5 3 2" xfId="15080"/>
    <cellStyle name="20% - Accent4 2 20 5 4" xfId="15077"/>
    <cellStyle name="20% - Accent4 2 20 6" xfId="9269"/>
    <cellStyle name="20% - Accent4 2 21" xfId="1185"/>
    <cellStyle name="20% - Accent4 2 21 2" xfId="1186"/>
    <cellStyle name="20% - Accent4 2 21 2 2" xfId="9270"/>
    <cellStyle name="20% - Accent4 2 21 3" xfId="1187"/>
    <cellStyle name="20% - Accent4 2 21 3 2" xfId="6510"/>
    <cellStyle name="20% - Accent4 2 21 3 2 2" xfId="12945"/>
    <cellStyle name="20% - Accent4 2 21 3 2 2 2" xfId="15083"/>
    <cellStyle name="20% - Accent4 2 21 3 2 3" xfId="15082"/>
    <cellStyle name="20% - Accent4 2 21 3 3" xfId="11476"/>
    <cellStyle name="20% - Accent4 2 21 3 3 2" xfId="15084"/>
    <cellStyle name="20% - Accent4 2 21 3 4" xfId="15081"/>
    <cellStyle name="20% - Accent4 2 21 4" xfId="9271"/>
    <cellStyle name="20% - Accent4 2 22" xfId="1188"/>
    <cellStyle name="20% - Accent4 2 22 2" xfId="1189"/>
    <cellStyle name="20% - Accent4 2 22 2 2" xfId="9272"/>
    <cellStyle name="20% - Accent4 2 22 3" xfId="1190"/>
    <cellStyle name="20% - Accent4 2 22 3 2" xfId="6511"/>
    <cellStyle name="20% - Accent4 2 22 3 2 2" xfId="12946"/>
    <cellStyle name="20% - Accent4 2 22 3 2 2 2" xfId="15087"/>
    <cellStyle name="20% - Accent4 2 22 3 2 3" xfId="15086"/>
    <cellStyle name="20% - Accent4 2 22 3 3" xfId="11477"/>
    <cellStyle name="20% - Accent4 2 22 3 3 2" xfId="15088"/>
    <cellStyle name="20% - Accent4 2 22 3 4" xfId="15085"/>
    <cellStyle name="20% - Accent4 2 22 4" xfId="9273"/>
    <cellStyle name="20% - Accent4 2 23" xfId="1191"/>
    <cellStyle name="20% - Accent4 2 23 2" xfId="1192"/>
    <cellStyle name="20% - Accent4 2 23 2 2" xfId="9274"/>
    <cellStyle name="20% - Accent4 2 23 3" xfId="1193"/>
    <cellStyle name="20% - Accent4 2 23 3 2" xfId="6512"/>
    <cellStyle name="20% - Accent4 2 23 3 2 2" xfId="12947"/>
    <cellStyle name="20% - Accent4 2 23 3 2 2 2" xfId="15091"/>
    <cellStyle name="20% - Accent4 2 23 3 2 3" xfId="15090"/>
    <cellStyle name="20% - Accent4 2 23 3 3" xfId="11478"/>
    <cellStyle name="20% - Accent4 2 23 3 3 2" xfId="15092"/>
    <cellStyle name="20% - Accent4 2 23 3 4" xfId="15089"/>
    <cellStyle name="20% - Accent4 2 23 4" xfId="9275"/>
    <cellStyle name="20% - Accent4 2 24" xfId="1194"/>
    <cellStyle name="20% - Accent4 2 24 2" xfId="6513"/>
    <cellStyle name="20% - Accent4 2 24 2 2" xfId="12948"/>
    <cellStyle name="20% - Accent4 2 24 2 2 2" xfId="15095"/>
    <cellStyle name="20% - Accent4 2 24 2 3" xfId="15094"/>
    <cellStyle name="20% - Accent4 2 24 3" xfId="11479"/>
    <cellStyle name="20% - Accent4 2 24 3 2" xfId="15096"/>
    <cellStyle name="20% - Accent4 2 24 4" xfId="15093"/>
    <cellStyle name="20% - Accent4 2 25" xfId="1195"/>
    <cellStyle name="20% - Accent4 2 25 2" xfId="6514"/>
    <cellStyle name="20% - Accent4 2 25 2 2" xfId="12949"/>
    <cellStyle name="20% - Accent4 2 25 2 2 2" xfId="15099"/>
    <cellStyle name="20% - Accent4 2 25 2 3" xfId="15098"/>
    <cellStyle name="20% - Accent4 2 25 3" xfId="11480"/>
    <cellStyle name="20% - Accent4 2 25 3 2" xfId="15100"/>
    <cellStyle name="20% - Accent4 2 25 4" xfId="15097"/>
    <cellStyle name="20% - Accent4 2 26" xfId="1196"/>
    <cellStyle name="20% - Accent4 2 26 2" xfId="6515"/>
    <cellStyle name="20% - Accent4 2 26 2 2" xfId="12950"/>
    <cellStyle name="20% - Accent4 2 26 2 2 2" xfId="15103"/>
    <cellStyle name="20% - Accent4 2 26 2 3" xfId="15102"/>
    <cellStyle name="20% - Accent4 2 26 3" xfId="11481"/>
    <cellStyle name="20% - Accent4 2 26 3 2" xfId="15104"/>
    <cellStyle name="20% - Accent4 2 26 4" xfId="15101"/>
    <cellStyle name="20% - Accent4 2 27" xfId="1197"/>
    <cellStyle name="20% - Accent4 2 27 2" xfId="6516"/>
    <cellStyle name="20% - Accent4 2 27 2 2" xfId="12951"/>
    <cellStyle name="20% - Accent4 2 27 2 2 2" xfId="15107"/>
    <cellStyle name="20% - Accent4 2 27 2 3" xfId="15106"/>
    <cellStyle name="20% - Accent4 2 27 3" xfId="11482"/>
    <cellStyle name="20% - Accent4 2 27 3 2" xfId="15108"/>
    <cellStyle name="20% - Accent4 2 27 4" xfId="15105"/>
    <cellStyle name="20% - Accent4 2 28" xfId="1198"/>
    <cellStyle name="20% - Accent4 2 28 2" xfId="6517"/>
    <cellStyle name="20% - Accent4 2 28 2 2" xfId="12952"/>
    <cellStyle name="20% - Accent4 2 28 2 2 2" xfId="15111"/>
    <cellStyle name="20% - Accent4 2 28 2 3" xfId="15110"/>
    <cellStyle name="20% - Accent4 2 28 3" xfId="11483"/>
    <cellStyle name="20% - Accent4 2 28 3 2" xfId="15112"/>
    <cellStyle name="20% - Accent4 2 28 4" xfId="15109"/>
    <cellStyle name="20% - Accent4 2 29" xfId="1199"/>
    <cellStyle name="20% - Accent4 2 29 2" xfId="6518"/>
    <cellStyle name="20% - Accent4 2 29 2 2" xfId="12953"/>
    <cellStyle name="20% - Accent4 2 29 2 2 2" xfId="15115"/>
    <cellStyle name="20% - Accent4 2 29 2 3" xfId="15114"/>
    <cellStyle name="20% - Accent4 2 29 3" xfId="11484"/>
    <cellStyle name="20% - Accent4 2 29 3 2" xfId="15116"/>
    <cellStyle name="20% - Accent4 2 29 4" xfId="15113"/>
    <cellStyle name="20% - Accent4 2 3" xfId="147"/>
    <cellStyle name="20% - Accent4 2 3 2" xfId="1200"/>
    <cellStyle name="20% - Accent4 2 3 2 2" xfId="9276"/>
    <cellStyle name="20% - Accent4 2 3 3" xfId="1201"/>
    <cellStyle name="20% - Accent4 2 3 3 2" xfId="9277"/>
    <cellStyle name="20% - Accent4 2 3 4" xfId="1202"/>
    <cellStyle name="20% - Accent4 2 3 4 2" xfId="9278"/>
    <cellStyle name="20% - Accent4 2 3 5" xfId="9279"/>
    <cellStyle name="20% - Accent4 2 30" xfId="1203"/>
    <cellStyle name="20% - Accent4 2 30 2" xfId="6519"/>
    <cellStyle name="20% - Accent4 2 30 2 2" xfId="12954"/>
    <cellStyle name="20% - Accent4 2 30 2 2 2" xfId="15119"/>
    <cellStyle name="20% - Accent4 2 30 2 3" xfId="15118"/>
    <cellStyle name="20% - Accent4 2 30 3" xfId="11485"/>
    <cellStyle name="20% - Accent4 2 30 3 2" xfId="15120"/>
    <cellStyle name="20% - Accent4 2 30 4" xfId="15117"/>
    <cellStyle name="20% - Accent4 2 31" xfId="9280"/>
    <cellStyle name="20% - Accent4 2 32" xfId="9281"/>
    <cellStyle name="20% - Accent4 2 4" xfId="148"/>
    <cellStyle name="20% - Accent4 2 4 2" xfId="1204"/>
    <cellStyle name="20% - Accent4 2 4 2 2" xfId="9282"/>
    <cellStyle name="20% - Accent4 2 4 3" xfId="1205"/>
    <cellStyle name="20% - Accent4 2 4 3 2" xfId="9283"/>
    <cellStyle name="20% - Accent4 2 4 4" xfId="1206"/>
    <cellStyle name="20% - Accent4 2 4 4 2" xfId="9284"/>
    <cellStyle name="20% - Accent4 2 4 5" xfId="9285"/>
    <cellStyle name="20% - Accent4 2 5" xfId="149"/>
    <cellStyle name="20% - Accent4 2 5 2" xfId="1207"/>
    <cellStyle name="20% - Accent4 2 5 2 2" xfId="9286"/>
    <cellStyle name="20% - Accent4 2 5 3" xfId="1208"/>
    <cellStyle name="20% - Accent4 2 5 3 2" xfId="9287"/>
    <cellStyle name="20% - Accent4 2 5 4" xfId="1209"/>
    <cellStyle name="20% - Accent4 2 5 4 2" xfId="9288"/>
    <cellStyle name="20% - Accent4 2 5 5" xfId="9289"/>
    <cellStyle name="20% - Accent4 2 6" xfId="150"/>
    <cellStyle name="20% - Accent4 2 6 2" xfId="1210"/>
    <cellStyle name="20% - Accent4 2 6 2 2" xfId="9290"/>
    <cellStyle name="20% - Accent4 2 6 3" xfId="1211"/>
    <cellStyle name="20% - Accent4 2 6 3 2" xfId="9291"/>
    <cellStyle name="20% - Accent4 2 6 4" xfId="1212"/>
    <cellStyle name="20% - Accent4 2 6 4 2" xfId="9292"/>
    <cellStyle name="20% - Accent4 2 6 5" xfId="9293"/>
    <cellStyle name="20% - Accent4 2 7" xfId="1213"/>
    <cellStyle name="20% - Accent4 2 7 2" xfId="1214"/>
    <cellStyle name="20% - Accent4 2 7 2 2" xfId="9294"/>
    <cellStyle name="20% - Accent4 2 7 3" xfId="1215"/>
    <cellStyle name="20% - Accent4 2 7 3 2" xfId="9295"/>
    <cellStyle name="20% - Accent4 2 7 4" xfId="1216"/>
    <cellStyle name="20% - Accent4 2 7 4 2" xfId="9296"/>
    <cellStyle name="20% - Accent4 2 7 5" xfId="9297"/>
    <cellStyle name="20% - Accent4 2 8" xfId="1217"/>
    <cellStyle name="20% - Accent4 2 8 2" xfId="1218"/>
    <cellStyle name="20% - Accent4 2 8 2 2" xfId="9298"/>
    <cellStyle name="20% - Accent4 2 8 3" xfId="1219"/>
    <cellStyle name="20% - Accent4 2 8 3 2" xfId="9299"/>
    <cellStyle name="20% - Accent4 2 8 4" xfId="1220"/>
    <cellStyle name="20% - Accent4 2 8 4 2" xfId="9300"/>
    <cellStyle name="20% - Accent4 2 8 5" xfId="9301"/>
    <cellStyle name="20% - Accent4 2 9" xfId="1221"/>
    <cellStyle name="20% - Accent4 2 9 2" xfId="1222"/>
    <cellStyle name="20% - Accent4 2 9 2 2" xfId="9302"/>
    <cellStyle name="20% - Accent4 2 9 3" xfId="1223"/>
    <cellStyle name="20% - Accent4 2 9 3 2" xfId="9303"/>
    <cellStyle name="20% - Accent4 2 9 4" xfId="1224"/>
    <cellStyle name="20% - Accent4 2 9 4 2" xfId="9304"/>
    <cellStyle name="20% - Accent4 2 9 5" xfId="9305"/>
    <cellStyle name="20% - Accent4 3" xfId="151"/>
    <cellStyle name="20% - Accent4 3 10" xfId="1225"/>
    <cellStyle name="20% - Accent4 3 10 2" xfId="1226"/>
    <cellStyle name="20% - Accent4 3 10 2 2" xfId="9306"/>
    <cellStyle name="20% - Accent4 3 10 3" xfId="1227"/>
    <cellStyle name="20% - Accent4 3 10 3 2" xfId="9307"/>
    <cellStyle name="20% - Accent4 3 10 4" xfId="1228"/>
    <cellStyle name="20% - Accent4 3 10 4 2" xfId="9308"/>
    <cellStyle name="20% - Accent4 3 10 5" xfId="9309"/>
    <cellStyle name="20% - Accent4 3 11" xfId="1229"/>
    <cellStyle name="20% - Accent4 3 11 2" xfId="1230"/>
    <cellStyle name="20% - Accent4 3 11 2 2" xfId="9310"/>
    <cellStyle name="20% - Accent4 3 11 3" xfId="1231"/>
    <cellStyle name="20% - Accent4 3 11 3 2" xfId="9311"/>
    <cellStyle name="20% - Accent4 3 11 4" xfId="1232"/>
    <cellStyle name="20% - Accent4 3 11 4 2" xfId="9312"/>
    <cellStyle name="20% - Accent4 3 11 5" xfId="9313"/>
    <cellStyle name="20% - Accent4 3 12" xfId="1233"/>
    <cellStyle name="20% - Accent4 3 12 2" xfId="1234"/>
    <cellStyle name="20% - Accent4 3 12 2 2" xfId="9314"/>
    <cellStyle name="20% - Accent4 3 12 3" xfId="1235"/>
    <cellStyle name="20% - Accent4 3 12 3 2" xfId="9315"/>
    <cellStyle name="20% - Accent4 3 12 4" xfId="1236"/>
    <cellStyle name="20% - Accent4 3 12 4 2" xfId="9316"/>
    <cellStyle name="20% - Accent4 3 12 5" xfId="9317"/>
    <cellStyle name="20% - Accent4 3 13" xfId="1237"/>
    <cellStyle name="20% - Accent4 3 13 2" xfId="1238"/>
    <cellStyle name="20% - Accent4 3 13 2 2" xfId="9318"/>
    <cellStyle name="20% - Accent4 3 13 3" xfId="1239"/>
    <cellStyle name="20% - Accent4 3 13 3 2" xfId="9319"/>
    <cellStyle name="20% - Accent4 3 13 4" xfId="1240"/>
    <cellStyle name="20% - Accent4 3 13 4 2" xfId="9320"/>
    <cellStyle name="20% - Accent4 3 13 5" xfId="9321"/>
    <cellStyle name="20% - Accent4 3 14" xfId="1241"/>
    <cellStyle name="20% - Accent4 3 14 2" xfId="1242"/>
    <cellStyle name="20% - Accent4 3 14 2 2" xfId="9322"/>
    <cellStyle name="20% - Accent4 3 14 3" xfId="1243"/>
    <cellStyle name="20% - Accent4 3 14 3 2" xfId="9323"/>
    <cellStyle name="20% - Accent4 3 14 4" xfId="1244"/>
    <cellStyle name="20% - Accent4 3 14 4 2" xfId="9324"/>
    <cellStyle name="20% - Accent4 3 14 5" xfId="9325"/>
    <cellStyle name="20% - Accent4 3 15" xfId="1245"/>
    <cellStyle name="20% - Accent4 3 15 2" xfId="9326"/>
    <cellStyle name="20% - Accent4 3 16" xfId="1246"/>
    <cellStyle name="20% - Accent4 3 16 2" xfId="9327"/>
    <cellStyle name="20% - Accent4 3 17" xfId="1247"/>
    <cellStyle name="20% - Accent4 3 17 2" xfId="9328"/>
    <cellStyle name="20% - Accent4 3 18" xfId="9329"/>
    <cellStyle name="20% - Accent4 3 2" xfId="152"/>
    <cellStyle name="20% - Accent4 3 2 2" xfId="1248"/>
    <cellStyle name="20% - Accent4 3 2 2 2" xfId="9330"/>
    <cellStyle name="20% - Accent4 3 2 3" xfId="1249"/>
    <cellStyle name="20% - Accent4 3 2 3 2" xfId="9331"/>
    <cellStyle name="20% - Accent4 3 2 4" xfId="1250"/>
    <cellStyle name="20% - Accent4 3 2 4 2" xfId="9332"/>
    <cellStyle name="20% - Accent4 3 2 5" xfId="9333"/>
    <cellStyle name="20% - Accent4 3 3" xfId="153"/>
    <cellStyle name="20% - Accent4 3 3 2" xfId="1251"/>
    <cellStyle name="20% - Accent4 3 3 2 2" xfId="9334"/>
    <cellStyle name="20% - Accent4 3 3 3" xfId="1252"/>
    <cellStyle name="20% - Accent4 3 3 3 2" xfId="9335"/>
    <cellStyle name="20% - Accent4 3 3 4" xfId="1253"/>
    <cellStyle name="20% - Accent4 3 3 4 2" xfId="9336"/>
    <cellStyle name="20% - Accent4 3 3 5" xfId="9337"/>
    <cellStyle name="20% - Accent4 3 4" xfId="154"/>
    <cellStyle name="20% - Accent4 3 4 2" xfId="1254"/>
    <cellStyle name="20% - Accent4 3 4 2 2" xfId="9338"/>
    <cellStyle name="20% - Accent4 3 4 3" xfId="1255"/>
    <cellStyle name="20% - Accent4 3 4 3 2" xfId="9339"/>
    <cellStyle name="20% - Accent4 3 4 4" xfId="1256"/>
    <cellStyle name="20% - Accent4 3 4 4 2" xfId="9340"/>
    <cellStyle name="20% - Accent4 3 4 5" xfId="9341"/>
    <cellStyle name="20% - Accent4 3 5" xfId="155"/>
    <cellStyle name="20% - Accent4 3 5 2" xfId="1257"/>
    <cellStyle name="20% - Accent4 3 5 2 2" xfId="9342"/>
    <cellStyle name="20% - Accent4 3 5 3" xfId="1258"/>
    <cellStyle name="20% - Accent4 3 5 3 2" xfId="9343"/>
    <cellStyle name="20% - Accent4 3 5 4" xfId="1259"/>
    <cellStyle name="20% - Accent4 3 5 4 2" xfId="9344"/>
    <cellStyle name="20% - Accent4 3 5 5" xfId="9345"/>
    <cellStyle name="20% - Accent4 3 6" xfId="156"/>
    <cellStyle name="20% - Accent4 3 6 2" xfId="1260"/>
    <cellStyle name="20% - Accent4 3 6 2 2" xfId="9346"/>
    <cellStyle name="20% - Accent4 3 6 3" xfId="1261"/>
    <cellStyle name="20% - Accent4 3 6 3 2" xfId="9347"/>
    <cellStyle name="20% - Accent4 3 6 4" xfId="1262"/>
    <cellStyle name="20% - Accent4 3 6 4 2" xfId="9348"/>
    <cellStyle name="20% - Accent4 3 6 5" xfId="9349"/>
    <cellStyle name="20% - Accent4 3 7" xfId="1263"/>
    <cellStyle name="20% - Accent4 3 7 2" xfId="1264"/>
    <cellStyle name="20% - Accent4 3 7 2 2" xfId="9350"/>
    <cellStyle name="20% - Accent4 3 7 3" xfId="1265"/>
    <cellStyle name="20% - Accent4 3 7 3 2" xfId="9351"/>
    <cellStyle name="20% - Accent4 3 7 4" xfId="1266"/>
    <cellStyle name="20% - Accent4 3 7 4 2" xfId="9352"/>
    <cellStyle name="20% - Accent4 3 7 5" xfId="9353"/>
    <cellStyle name="20% - Accent4 3 8" xfId="1267"/>
    <cellStyle name="20% - Accent4 3 8 2" xfId="1268"/>
    <cellStyle name="20% - Accent4 3 8 2 2" xfId="9354"/>
    <cellStyle name="20% - Accent4 3 8 3" xfId="1269"/>
    <cellStyle name="20% - Accent4 3 8 3 2" xfId="9355"/>
    <cellStyle name="20% - Accent4 3 8 4" xfId="1270"/>
    <cellStyle name="20% - Accent4 3 8 4 2" xfId="9356"/>
    <cellStyle name="20% - Accent4 3 8 5" xfId="9357"/>
    <cellStyle name="20% - Accent4 3 9" xfId="1271"/>
    <cellStyle name="20% - Accent4 3 9 2" xfId="1272"/>
    <cellStyle name="20% - Accent4 3 9 2 2" xfId="9358"/>
    <cellStyle name="20% - Accent4 3 9 3" xfId="1273"/>
    <cellStyle name="20% - Accent4 3 9 3 2" xfId="9359"/>
    <cellStyle name="20% - Accent4 3 9 4" xfId="1274"/>
    <cellStyle name="20% - Accent4 3 9 4 2" xfId="9360"/>
    <cellStyle name="20% - Accent4 3 9 5" xfId="9361"/>
    <cellStyle name="20% - Accent4 4" xfId="1275"/>
    <cellStyle name="20% - Accent4 4 10" xfId="1276"/>
    <cellStyle name="20% - Accent4 4 10 2" xfId="6520"/>
    <cellStyle name="20% - Accent4 4 10 2 2" xfId="12955"/>
    <cellStyle name="20% - Accent4 4 10 2 2 2" xfId="15123"/>
    <cellStyle name="20% - Accent4 4 10 2 3" xfId="15122"/>
    <cellStyle name="20% - Accent4 4 10 3" xfId="11486"/>
    <cellStyle name="20% - Accent4 4 10 3 2" xfId="15124"/>
    <cellStyle name="20% - Accent4 4 10 4" xfId="15121"/>
    <cellStyle name="20% - Accent4 4 11" xfId="1277"/>
    <cellStyle name="20% - Accent4 4 11 2" xfId="6521"/>
    <cellStyle name="20% - Accent4 4 11 2 2" xfId="12956"/>
    <cellStyle name="20% - Accent4 4 11 2 2 2" xfId="15127"/>
    <cellStyle name="20% - Accent4 4 11 2 3" xfId="15126"/>
    <cellStyle name="20% - Accent4 4 11 3" xfId="11487"/>
    <cellStyle name="20% - Accent4 4 11 3 2" xfId="15128"/>
    <cellStyle name="20% - Accent4 4 11 4" xfId="15125"/>
    <cellStyle name="20% - Accent4 4 12" xfId="1278"/>
    <cellStyle name="20% - Accent4 4 12 2" xfId="6522"/>
    <cellStyle name="20% - Accent4 4 12 2 2" xfId="12957"/>
    <cellStyle name="20% - Accent4 4 12 2 2 2" xfId="15131"/>
    <cellStyle name="20% - Accent4 4 12 2 3" xfId="15130"/>
    <cellStyle name="20% - Accent4 4 12 3" xfId="11488"/>
    <cellStyle name="20% - Accent4 4 12 3 2" xfId="15132"/>
    <cellStyle name="20% - Accent4 4 12 4" xfId="15129"/>
    <cellStyle name="20% - Accent4 4 13" xfId="1279"/>
    <cellStyle name="20% - Accent4 4 13 2" xfId="6523"/>
    <cellStyle name="20% - Accent4 4 13 2 2" xfId="12958"/>
    <cellStyle name="20% - Accent4 4 13 2 2 2" xfId="15135"/>
    <cellStyle name="20% - Accent4 4 13 2 3" xfId="15134"/>
    <cellStyle name="20% - Accent4 4 13 3" xfId="11489"/>
    <cellStyle name="20% - Accent4 4 13 3 2" xfId="15136"/>
    <cellStyle name="20% - Accent4 4 13 4" xfId="15133"/>
    <cellStyle name="20% - Accent4 4 14" xfId="1280"/>
    <cellStyle name="20% - Accent4 4 14 2" xfId="6524"/>
    <cellStyle name="20% - Accent4 4 14 2 2" xfId="12959"/>
    <cellStyle name="20% - Accent4 4 14 2 2 2" xfId="15139"/>
    <cellStyle name="20% - Accent4 4 14 2 3" xfId="15138"/>
    <cellStyle name="20% - Accent4 4 14 3" xfId="11490"/>
    <cellStyle name="20% - Accent4 4 14 3 2" xfId="15140"/>
    <cellStyle name="20% - Accent4 4 14 4" xfId="15137"/>
    <cellStyle name="20% - Accent4 4 15" xfId="9362"/>
    <cellStyle name="20% - Accent4 4 2" xfId="1281"/>
    <cellStyle name="20% - Accent4 4 2 2" xfId="1282"/>
    <cellStyle name="20% - Accent4 4 2 2 2" xfId="6526"/>
    <cellStyle name="20% - Accent4 4 2 2 2 2" xfId="12961"/>
    <cellStyle name="20% - Accent4 4 2 2 2 2 2" xfId="15144"/>
    <cellStyle name="20% - Accent4 4 2 2 2 3" xfId="15143"/>
    <cellStyle name="20% - Accent4 4 2 2 3" xfId="11492"/>
    <cellStyle name="20% - Accent4 4 2 2 3 2" xfId="15145"/>
    <cellStyle name="20% - Accent4 4 2 2 4" xfId="15142"/>
    <cellStyle name="20% - Accent4 4 2 3" xfId="6525"/>
    <cellStyle name="20% - Accent4 4 2 3 2" xfId="12960"/>
    <cellStyle name="20% - Accent4 4 2 3 2 2" xfId="15147"/>
    <cellStyle name="20% - Accent4 4 2 3 3" xfId="15146"/>
    <cellStyle name="20% - Accent4 4 2 4" xfId="7883"/>
    <cellStyle name="20% - Accent4 4 2 4 2" xfId="14318"/>
    <cellStyle name="20% - Accent4 4 2 4 2 2" xfId="15149"/>
    <cellStyle name="20% - Accent4 4 2 4 3" xfId="15148"/>
    <cellStyle name="20% - Accent4 4 2 5" xfId="11491"/>
    <cellStyle name="20% - Accent4 4 2 5 2" xfId="15150"/>
    <cellStyle name="20% - Accent4 4 2 6" xfId="15141"/>
    <cellStyle name="20% - Accent4 4 3" xfId="1283"/>
    <cellStyle name="20% - Accent4 4 3 2" xfId="1284"/>
    <cellStyle name="20% - Accent4 4 3 2 2" xfId="6528"/>
    <cellStyle name="20% - Accent4 4 3 2 2 2" xfId="12963"/>
    <cellStyle name="20% - Accent4 4 3 2 2 2 2" xfId="15154"/>
    <cellStyle name="20% - Accent4 4 3 2 2 3" xfId="15153"/>
    <cellStyle name="20% - Accent4 4 3 2 3" xfId="11494"/>
    <cellStyle name="20% - Accent4 4 3 2 3 2" xfId="15155"/>
    <cellStyle name="20% - Accent4 4 3 2 4" xfId="15152"/>
    <cellStyle name="20% - Accent4 4 3 3" xfId="6527"/>
    <cellStyle name="20% - Accent4 4 3 3 2" xfId="12962"/>
    <cellStyle name="20% - Accent4 4 3 3 2 2" xfId="15157"/>
    <cellStyle name="20% - Accent4 4 3 3 3" xfId="15156"/>
    <cellStyle name="20% - Accent4 4 3 4" xfId="7884"/>
    <cellStyle name="20% - Accent4 4 3 4 2" xfId="14319"/>
    <cellStyle name="20% - Accent4 4 3 4 2 2" xfId="15159"/>
    <cellStyle name="20% - Accent4 4 3 4 3" xfId="15158"/>
    <cellStyle name="20% - Accent4 4 3 5" xfId="11493"/>
    <cellStyle name="20% - Accent4 4 3 5 2" xfId="15160"/>
    <cellStyle name="20% - Accent4 4 3 6" xfId="15151"/>
    <cellStyle name="20% - Accent4 4 4" xfId="1285"/>
    <cellStyle name="20% - Accent4 4 4 2" xfId="1286"/>
    <cellStyle name="20% - Accent4 4 4 2 2" xfId="9363"/>
    <cellStyle name="20% - Accent4 4 4 3" xfId="1287"/>
    <cellStyle name="20% - Accent4 4 4 3 2" xfId="6529"/>
    <cellStyle name="20% - Accent4 4 4 3 2 2" xfId="12964"/>
    <cellStyle name="20% - Accent4 4 4 3 2 2 2" xfId="15163"/>
    <cellStyle name="20% - Accent4 4 4 3 2 3" xfId="15162"/>
    <cellStyle name="20% - Accent4 4 4 3 3" xfId="11495"/>
    <cellStyle name="20% - Accent4 4 4 3 3 2" xfId="15164"/>
    <cellStyle name="20% - Accent4 4 4 3 4" xfId="15161"/>
    <cellStyle name="20% - Accent4 4 4 4" xfId="9364"/>
    <cellStyle name="20% - Accent4 4 5" xfId="1288"/>
    <cellStyle name="20% - Accent4 4 5 2" xfId="1289"/>
    <cellStyle name="20% - Accent4 4 5 2 2" xfId="9365"/>
    <cellStyle name="20% - Accent4 4 5 3" xfId="1290"/>
    <cellStyle name="20% - Accent4 4 5 3 2" xfId="6530"/>
    <cellStyle name="20% - Accent4 4 5 3 2 2" xfId="12965"/>
    <cellStyle name="20% - Accent4 4 5 3 2 2 2" xfId="15167"/>
    <cellStyle name="20% - Accent4 4 5 3 2 3" xfId="15166"/>
    <cellStyle name="20% - Accent4 4 5 3 3" xfId="11496"/>
    <cellStyle name="20% - Accent4 4 5 3 3 2" xfId="15168"/>
    <cellStyle name="20% - Accent4 4 5 3 4" xfId="15165"/>
    <cellStyle name="20% - Accent4 4 5 4" xfId="9366"/>
    <cellStyle name="20% - Accent4 4 6" xfId="1291"/>
    <cellStyle name="20% - Accent4 4 6 2" xfId="1292"/>
    <cellStyle name="20% - Accent4 4 6 2 2" xfId="9367"/>
    <cellStyle name="20% - Accent4 4 6 3" xfId="1293"/>
    <cellStyle name="20% - Accent4 4 6 3 2" xfId="6531"/>
    <cellStyle name="20% - Accent4 4 6 3 2 2" xfId="12966"/>
    <cellStyle name="20% - Accent4 4 6 3 2 2 2" xfId="15171"/>
    <cellStyle name="20% - Accent4 4 6 3 2 3" xfId="15170"/>
    <cellStyle name="20% - Accent4 4 6 3 3" xfId="11497"/>
    <cellStyle name="20% - Accent4 4 6 3 3 2" xfId="15172"/>
    <cellStyle name="20% - Accent4 4 6 3 4" xfId="15169"/>
    <cellStyle name="20% - Accent4 4 6 4" xfId="9368"/>
    <cellStyle name="20% - Accent4 4 7" xfId="1294"/>
    <cellStyle name="20% - Accent4 4 7 2" xfId="6532"/>
    <cellStyle name="20% - Accent4 4 7 2 2" xfId="12967"/>
    <cellStyle name="20% - Accent4 4 7 2 2 2" xfId="15175"/>
    <cellStyle name="20% - Accent4 4 7 2 3" xfId="15174"/>
    <cellStyle name="20% - Accent4 4 7 3" xfId="11498"/>
    <cellStyle name="20% - Accent4 4 7 3 2" xfId="15176"/>
    <cellStyle name="20% - Accent4 4 7 4" xfId="15173"/>
    <cellStyle name="20% - Accent4 4 8" xfId="1295"/>
    <cellStyle name="20% - Accent4 4 8 2" xfId="6533"/>
    <cellStyle name="20% - Accent4 4 8 2 2" xfId="12968"/>
    <cellStyle name="20% - Accent4 4 8 2 2 2" xfId="15179"/>
    <cellStyle name="20% - Accent4 4 8 2 3" xfId="15178"/>
    <cellStyle name="20% - Accent4 4 8 3" xfId="11499"/>
    <cellStyle name="20% - Accent4 4 8 3 2" xfId="15180"/>
    <cellStyle name="20% - Accent4 4 8 4" xfId="15177"/>
    <cellStyle name="20% - Accent4 4 9" xfId="1296"/>
    <cellStyle name="20% - Accent4 4 9 2" xfId="6534"/>
    <cellStyle name="20% - Accent4 4 9 2 2" xfId="12969"/>
    <cellStyle name="20% - Accent4 4 9 2 2 2" xfId="15183"/>
    <cellStyle name="20% - Accent4 4 9 2 3" xfId="15182"/>
    <cellStyle name="20% - Accent4 4 9 3" xfId="11500"/>
    <cellStyle name="20% - Accent4 4 9 3 2" xfId="15184"/>
    <cellStyle name="20% - Accent4 4 9 4" xfId="15181"/>
    <cellStyle name="20% - Accent4 5" xfId="1297"/>
    <cellStyle name="20% - Accent4 5 2" xfId="1298"/>
    <cellStyle name="20% - Accent4 5 2 2" xfId="9369"/>
    <cellStyle name="20% - Accent4 5 3" xfId="1299"/>
    <cellStyle name="20% - Accent4 5 3 2" xfId="9370"/>
    <cellStyle name="20% - Accent4 5 4" xfId="1300"/>
    <cellStyle name="20% - Accent4 5 4 2" xfId="9371"/>
    <cellStyle name="20% - Accent4 5 5" xfId="9372"/>
    <cellStyle name="20% - Accent4 6" xfId="1301"/>
    <cellStyle name="20% - Accent4 6 2" xfId="9373"/>
    <cellStyle name="20% - Accent4 7" xfId="1302"/>
    <cellStyle name="20% - Accent4 7 2" xfId="9374"/>
    <cellStyle name="20% - Accent4 8" xfId="1303"/>
    <cellStyle name="20% - Accent4 8 2" xfId="9375"/>
    <cellStyle name="20% - Accent4 9" xfId="1304"/>
    <cellStyle name="20% - Accent4 9 2" xfId="9376"/>
    <cellStyle name="20% - Accent5 10" xfId="1305"/>
    <cellStyle name="20% - Accent5 10 2" xfId="9377"/>
    <cellStyle name="20% - Accent5 11" xfId="1306"/>
    <cellStyle name="20% - Accent5 11 2" xfId="9378"/>
    <cellStyle name="20% - Accent5 12" xfId="1307"/>
    <cellStyle name="20% - Accent5 12 2" xfId="9379"/>
    <cellStyle name="20% - Accent5 13" xfId="1308"/>
    <cellStyle name="20% - Accent5 13 2" xfId="9380"/>
    <cellStyle name="20% - Accent5 14" xfId="1309"/>
    <cellStyle name="20% - Accent5 14 2" xfId="9381"/>
    <cellStyle name="20% - Accent5 15" xfId="1310"/>
    <cellStyle name="20% - Accent5 15 2" xfId="9382"/>
    <cellStyle name="20% - Accent5 16" xfId="1311"/>
    <cellStyle name="20% - Accent5 16 2" xfId="9383"/>
    <cellStyle name="20% - Accent5 2" xfId="157"/>
    <cellStyle name="20% - Accent5 2 10" xfId="1312"/>
    <cellStyle name="20% - Accent5 2 10 2" xfId="1313"/>
    <cellStyle name="20% - Accent5 2 10 2 2" xfId="9384"/>
    <cellStyle name="20% - Accent5 2 10 3" xfId="1314"/>
    <cellStyle name="20% - Accent5 2 10 3 2" xfId="9385"/>
    <cellStyle name="20% - Accent5 2 10 4" xfId="1315"/>
    <cellStyle name="20% - Accent5 2 10 4 2" xfId="9386"/>
    <cellStyle name="20% - Accent5 2 10 5" xfId="9387"/>
    <cellStyle name="20% - Accent5 2 11" xfId="1316"/>
    <cellStyle name="20% - Accent5 2 11 2" xfId="1317"/>
    <cellStyle name="20% - Accent5 2 11 2 2" xfId="9388"/>
    <cellStyle name="20% - Accent5 2 11 3" xfId="1318"/>
    <cellStyle name="20% - Accent5 2 11 3 2" xfId="9389"/>
    <cellStyle name="20% - Accent5 2 11 4" xfId="1319"/>
    <cellStyle name="20% - Accent5 2 11 4 2" xfId="9390"/>
    <cellStyle name="20% - Accent5 2 11 5" xfId="9391"/>
    <cellStyle name="20% - Accent5 2 12" xfId="1320"/>
    <cellStyle name="20% - Accent5 2 12 2" xfId="1321"/>
    <cellStyle name="20% - Accent5 2 12 2 2" xfId="9392"/>
    <cellStyle name="20% - Accent5 2 12 3" xfId="1322"/>
    <cellStyle name="20% - Accent5 2 12 3 2" xfId="9393"/>
    <cellStyle name="20% - Accent5 2 12 4" xfId="1323"/>
    <cellStyle name="20% - Accent5 2 12 4 2" xfId="9394"/>
    <cellStyle name="20% - Accent5 2 12 5" xfId="9395"/>
    <cellStyle name="20% - Accent5 2 13" xfId="1324"/>
    <cellStyle name="20% - Accent5 2 13 2" xfId="1325"/>
    <cellStyle name="20% - Accent5 2 13 2 2" xfId="9396"/>
    <cellStyle name="20% - Accent5 2 13 3" xfId="1326"/>
    <cellStyle name="20% - Accent5 2 13 3 2" xfId="9397"/>
    <cellStyle name="20% - Accent5 2 13 4" xfId="1327"/>
    <cellStyle name="20% - Accent5 2 13 4 2" xfId="9398"/>
    <cellStyle name="20% - Accent5 2 13 5" xfId="9399"/>
    <cellStyle name="20% - Accent5 2 14" xfId="1328"/>
    <cellStyle name="20% - Accent5 2 14 2" xfId="1329"/>
    <cellStyle name="20% - Accent5 2 14 2 2" xfId="9400"/>
    <cellStyle name="20% - Accent5 2 14 3" xfId="1330"/>
    <cellStyle name="20% - Accent5 2 14 3 2" xfId="9401"/>
    <cellStyle name="20% - Accent5 2 14 4" xfId="1331"/>
    <cellStyle name="20% - Accent5 2 14 4 2" xfId="9402"/>
    <cellStyle name="20% - Accent5 2 14 5" xfId="9403"/>
    <cellStyle name="20% - Accent5 2 15" xfId="1332"/>
    <cellStyle name="20% - Accent5 2 15 2" xfId="1333"/>
    <cellStyle name="20% - Accent5 2 15 2 2" xfId="9404"/>
    <cellStyle name="20% - Accent5 2 15 3" xfId="1334"/>
    <cellStyle name="20% - Accent5 2 15 3 2" xfId="9405"/>
    <cellStyle name="20% - Accent5 2 15 4" xfId="1335"/>
    <cellStyle name="20% - Accent5 2 15 4 2" xfId="9406"/>
    <cellStyle name="20% - Accent5 2 15 5" xfId="9407"/>
    <cellStyle name="20% - Accent5 2 16" xfId="1336"/>
    <cellStyle name="20% - Accent5 2 16 2" xfId="1337"/>
    <cellStyle name="20% - Accent5 2 16 2 2" xfId="9408"/>
    <cellStyle name="20% - Accent5 2 16 3" xfId="1338"/>
    <cellStyle name="20% - Accent5 2 16 3 2" xfId="9409"/>
    <cellStyle name="20% - Accent5 2 16 4" xfId="1339"/>
    <cellStyle name="20% - Accent5 2 16 4 2" xfId="9410"/>
    <cellStyle name="20% - Accent5 2 16 5" xfId="9411"/>
    <cellStyle name="20% - Accent5 2 17" xfId="1340"/>
    <cellStyle name="20% - Accent5 2 17 2" xfId="1341"/>
    <cellStyle name="20% - Accent5 2 17 2 2" xfId="1342"/>
    <cellStyle name="20% - Accent5 2 17 2 2 2" xfId="9412"/>
    <cellStyle name="20% - Accent5 2 17 2 3" xfId="1343"/>
    <cellStyle name="20% - Accent5 2 17 2 3 2" xfId="9413"/>
    <cellStyle name="20% - Accent5 2 17 2 4" xfId="1344"/>
    <cellStyle name="20% - Accent5 2 17 2 4 2" xfId="9414"/>
    <cellStyle name="20% - Accent5 2 17 2 5" xfId="1345"/>
    <cellStyle name="20% - Accent5 2 17 2 5 2" xfId="6536"/>
    <cellStyle name="20% - Accent5 2 17 2 5 2 2" xfId="12971"/>
    <cellStyle name="20% - Accent5 2 17 2 5 2 2 2" xfId="15188"/>
    <cellStyle name="20% - Accent5 2 17 2 5 2 3" xfId="15187"/>
    <cellStyle name="20% - Accent5 2 17 2 5 3" xfId="11502"/>
    <cellStyle name="20% - Accent5 2 17 2 5 3 2" xfId="15189"/>
    <cellStyle name="20% - Accent5 2 17 2 5 4" xfId="15186"/>
    <cellStyle name="20% - Accent5 2 17 2 6" xfId="9415"/>
    <cellStyle name="20% - Accent5 2 17 3" xfId="1346"/>
    <cellStyle name="20% - Accent5 2 17 3 2" xfId="1347"/>
    <cellStyle name="20% - Accent5 2 17 3 2 2" xfId="9416"/>
    <cellStyle name="20% - Accent5 2 17 3 3" xfId="1348"/>
    <cellStyle name="20% - Accent5 2 17 3 3 2" xfId="9417"/>
    <cellStyle name="20% - Accent5 2 17 3 4" xfId="1349"/>
    <cellStyle name="20% - Accent5 2 17 3 4 2" xfId="9418"/>
    <cellStyle name="20% - Accent5 2 17 3 5" xfId="9419"/>
    <cellStyle name="20% - Accent5 2 17 4" xfId="6535"/>
    <cellStyle name="20% - Accent5 2 17 4 2" xfId="12970"/>
    <cellStyle name="20% - Accent5 2 17 4 2 2" xfId="15191"/>
    <cellStyle name="20% - Accent5 2 17 4 3" xfId="15190"/>
    <cellStyle name="20% - Accent5 2 17 5" xfId="7885"/>
    <cellStyle name="20% - Accent5 2 17 5 2" xfId="14320"/>
    <cellStyle name="20% - Accent5 2 17 5 2 2" xfId="15193"/>
    <cellStyle name="20% - Accent5 2 17 5 3" xfId="15192"/>
    <cellStyle name="20% - Accent5 2 17 6" xfId="11501"/>
    <cellStyle name="20% - Accent5 2 17 6 2" xfId="15194"/>
    <cellStyle name="20% - Accent5 2 17 7" xfId="15185"/>
    <cellStyle name="20% - Accent5 2 18" xfId="1350"/>
    <cellStyle name="20% - Accent5 2 18 2" xfId="1351"/>
    <cellStyle name="20% - Accent5 2 18 2 2" xfId="9420"/>
    <cellStyle name="20% - Accent5 2 18 3" xfId="1352"/>
    <cellStyle name="20% - Accent5 2 18 3 2" xfId="9421"/>
    <cellStyle name="20% - Accent5 2 18 4" xfId="1353"/>
    <cellStyle name="20% - Accent5 2 18 4 2" xfId="9422"/>
    <cellStyle name="20% - Accent5 2 18 5" xfId="9423"/>
    <cellStyle name="20% - Accent5 2 19" xfId="1354"/>
    <cellStyle name="20% - Accent5 2 19 2" xfId="1355"/>
    <cellStyle name="20% - Accent5 2 19 2 2" xfId="6538"/>
    <cellStyle name="20% - Accent5 2 19 2 2 2" xfId="12973"/>
    <cellStyle name="20% - Accent5 2 19 2 2 2 2" xfId="15198"/>
    <cellStyle name="20% - Accent5 2 19 2 2 3" xfId="15197"/>
    <cellStyle name="20% - Accent5 2 19 2 3" xfId="11504"/>
    <cellStyle name="20% - Accent5 2 19 2 3 2" xfId="15199"/>
    <cellStyle name="20% - Accent5 2 19 2 4" xfId="15196"/>
    <cellStyle name="20% - Accent5 2 19 3" xfId="6537"/>
    <cellStyle name="20% - Accent5 2 19 3 2" xfId="12972"/>
    <cellStyle name="20% - Accent5 2 19 3 2 2" xfId="15201"/>
    <cellStyle name="20% - Accent5 2 19 3 3" xfId="15200"/>
    <cellStyle name="20% - Accent5 2 19 4" xfId="7886"/>
    <cellStyle name="20% - Accent5 2 19 4 2" xfId="14321"/>
    <cellStyle name="20% - Accent5 2 19 4 2 2" xfId="15203"/>
    <cellStyle name="20% - Accent5 2 19 4 3" xfId="15202"/>
    <cellStyle name="20% - Accent5 2 19 5" xfId="11503"/>
    <cellStyle name="20% - Accent5 2 19 5 2" xfId="15204"/>
    <cellStyle name="20% - Accent5 2 19 6" xfId="15195"/>
    <cellStyle name="20% - Accent5 2 2" xfId="158"/>
    <cellStyle name="20% - Accent5 2 2 10" xfId="1356"/>
    <cellStyle name="20% - Accent5 2 2 10 2" xfId="9424"/>
    <cellStyle name="20% - Accent5 2 2 11" xfId="1357"/>
    <cellStyle name="20% - Accent5 2 2 11 2" xfId="9425"/>
    <cellStyle name="20% - Accent5 2 2 12" xfId="1358"/>
    <cellStyle name="20% - Accent5 2 2 12 2" xfId="9426"/>
    <cellStyle name="20% - Accent5 2 2 13" xfId="1359"/>
    <cellStyle name="20% - Accent5 2 2 13 2" xfId="9427"/>
    <cellStyle name="20% - Accent5 2 2 14" xfId="1360"/>
    <cellStyle name="20% - Accent5 2 2 14 2" xfId="9428"/>
    <cellStyle name="20% - Accent5 2 2 15" xfId="1361"/>
    <cellStyle name="20% - Accent5 2 2 15 2" xfId="9429"/>
    <cellStyle name="20% - Accent5 2 2 16" xfId="1362"/>
    <cellStyle name="20% - Accent5 2 2 16 2" xfId="9430"/>
    <cellStyle name="20% - Accent5 2 2 17" xfId="1363"/>
    <cellStyle name="20% - Accent5 2 2 17 2" xfId="9431"/>
    <cellStyle name="20% - Accent5 2 2 18" xfId="1364"/>
    <cellStyle name="20% - Accent5 2 2 18 2" xfId="9432"/>
    <cellStyle name="20% - Accent5 2 2 19" xfId="1365"/>
    <cellStyle name="20% - Accent5 2 2 19 2" xfId="9433"/>
    <cellStyle name="20% - Accent5 2 2 2" xfId="1366"/>
    <cellStyle name="20% - Accent5 2 2 2 2" xfId="9434"/>
    <cellStyle name="20% - Accent5 2 2 20" xfId="1367"/>
    <cellStyle name="20% - Accent5 2 2 20 2" xfId="9435"/>
    <cellStyle name="20% - Accent5 2 2 21" xfId="1368"/>
    <cellStyle name="20% - Accent5 2 2 21 2" xfId="9436"/>
    <cellStyle name="20% - Accent5 2 2 22" xfId="1369"/>
    <cellStyle name="20% - Accent5 2 2 22 2" xfId="9437"/>
    <cellStyle name="20% - Accent5 2 2 23" xfId="1370"/>
    <cellStyle name="20% - Accent5 2 2 23 2" xfId="9438"/>
    <cellStyle name="20% - Accent5 2 2 24" xfId="1371"/>
    <cellStyle name="20% - Accent5 2 2 24 2" xfId="9439"/>
    <cellStyle name="20% - Accent5 2 2 25" xfId="1372"/>
    <cellStyle name="20% - Accent5 2 2 25 2" xfId="9440"/>
    <cellStyle name="20% - Accent5 2 2 26" xfId="1373"/>
    <cellStyle name="20% - Accent5 2 2 26 2" xfId="9441"/>
    <cellStyle name="20% - Accent5 2 2 27" xfId="1374"/>
    <cellStyle name="20% - Accent5 2 2 27 2" xfId="9442"/>
    <cellStyle name="20% - Accent5 2 2 28" xfId="1375"/>
    <cellStyle name="20% - Accent5 2 2 28 2" xfId="9443"/>
    <cellStyle name="20% - Accent5 2 2 29" xfId="1376"/>
    <cellStyle name="20% - Accent5 2 2 29 2" xfId="9444"/>
    <cellStyle name="20% - Accent5 2 2 3" xfId="1377"/>
    <cellStyle name="20% - Accent5 2 2 3 2" xfId="9445"/>
    <cellStyle name="20% - Accent5 2 2 30" xfId="1378"/>
    <cellStyle name="20% - Accent5 2 2 30 2" xfId="9446"/>
    <cellStyle name="20% - Accent5 2 2 31" xfId="1379"/>
    <cellStyle name="20% - Accent5 2 2 31 2" xfId="9447"/>
    <cellStyle name="20% - Accent5 2 2 32" xfId="1380"/>
    <cellStyle name="20% - Accent5 2 2 32 2" xfId="9448"/>
    <cellStyle name="20% - Accent5 2 2 33" xfId="1381"/>
    <cellStyle name="20% - Accent5 2 2 33 2" xfId="9449"/>
    <cellStyle name="20% - Accent5 2 2 34" xfId="1382"/>
    <cellStyle name="20% - Accent5 2 2 34 2" xfId="9450"/>
    <cellStyle name="20% - Accent5 2 2 35" xfId="1383"/>
    <cellStyle name="20% - Accent5 2 2 35 2" xfId="9451"/>
    <cellStyle name="20% - Accent5 2 2 36" xfId="1384"/>
    <cellStyle name="20% - Accent5 2 2 36 2" xfId="6539"/>
    <cellStyle name="20% - Accent5 2 2 36 2 2" xfId="12974"/>
    <cellStyle name="20% - Accent5 2 2 36 2 2 2" xfId="15207"/>
    <cellStyle name="20% - Accent5 2 2 36 2 3" xfId="15206"/>
    <cellStyle name="20% - Accent5 2 2 36 3" xfId="11505"/>
    <cellStyle name="20% - Accent5 2 2 36 3 2" xfId="15208"/>
    <cellStyle name="20% - Accent5 2 2 36 4" xfId="15205"/>
    <cellStyle name="20% - Accent5 2 2 37" xfId="9452"/>
    <cellStyle name="20% - Accent5 2 2 4" xfId="1385"/>
    <cellStyle name="20% - Accent5 2 2 4 2" xfId="9453"/>
    <cellStyle name="20% - Accent5 2 2 5" xfId="1386"/>
    <cellStyle name="20% - Accent5 2 2 5 2" xfId="9454"/>
    <cellStyle name="20% - Accent5 2 2 6" xfId="1387"/>
    <cellStyle name="20% - Accent5 2 2 6 2" xfId="9455"/>
    <cellStyle name="20% - Accent5 2 2 7" xfId="1388"/>
    <cellStyle name="20% - Accent5 2 2 7 2" xfId="9456"/>
    <cellStyle name="20% - Accent5 2 2 8" xfId="1389"/>
    <cellStyle name="20% - Accent5 2 2 8 2" xfId="9457"/>
    <cellStyle name="20% - Accent5 2 2 9" xfId="1390"/>
    <cellStyle name="20% - Accent5 2 2 9 2" xfId="9458"/>
    <cellStyle name="20% - Accent5 2 20" xfId="1391"/>
    <cellStyle name="20% - Accent5 2 20 2" xfId="1392"/>
    <cellStyle name="20% - Accent5 2 20 2 2" xfId="9459"/>
    <cellStyle name="20% - Accent5 2 20 3" xfId="1393"/>
    <cellStyle name="20% - Accent5 2 20 3 2" xfId="9460"/>
    <cellStyle name="20% - Accent5 2 20 4" xfId="1394"/>
    <cellStyle name="20% - Accent5 2 20 4 2" xfId="9461"/>
    <cellStyle name="20% - Accent5 2 20 5" xfId="1395"/>
    <cellStyle name="20% - Accent5 2 20 5 2" xfId="6540"/>
    <cellStyle name="20% - Accent5 2 20 5 2 2" xfId="12975"/>
    <cellStyle name="20% - Accent5 2 20 5 2 2 2" xfId="15211"/>
    <cellStyle name="20% - Accent5 2 20 5 2 3" xfId="15210"/>
    <cellStyle name="20% - Accent5 2 20 5 3" xfId="11506"/>
    <cellStyle name="20% - Accent5 2 20 5 3 2" xfId="15212"/>
    <cellStyle name="20% - Accent5 2 20 5 4" xfId="15209"/>
    <cellStyle name="20% - Accent5 2 20 6" xfId="9462"/>
    <cellStyle name="20% - Accent5 2 21" xfId="1396"/>
    <cellStyle name="20% - Accent5 2 21 2" xfId="1397"/>
    <cellStyle name="20% - Accent5 2 21 2 2" xfId="9463"/>
    <cellStyle name="20% - Accent5 2 21 3" xfId="1398"/>
    <cellStyle name="20% - Accent5 2 21 3 2" xfId="6541"/>
    <cellStyle name="20% - Accent5 2 21 3 2 2" xfId="12976"/>
    <cellStyle name="20% - Accent5 2 21 3 2 2 2" xfId="15215"/>
    <cellStyle name="20% - Accent5 2 21 3 2 3" xfId="15214"/>
    <cellStyle name="20% - Accent5 2 21 3 3" xfId="11507"/>
    <cellStyle name="20% - Accent5 2 21 3 3 2" xfId="15216"/>
    <cellStyle name="20% - Accent5 2 21 3 4" xfId="15213"/>
    <cellStyle name="20% - Accent5 2 21 4" xfId="9464"/>
    <cellStyle name="20% - Accent5 2 22" xfId="1399"/>
    <cellStyle name="20% - Accent5 2 22 2" xfId="1400"/>
    <cellStyle name="20% - Accent5 2 22 2 2" xfId="9465"/>
    <cellStyle name="20% - Accent5 2 22 3" xfId="1401"/>
    <cellStyle name="20% - Accent5 2 22 3 2" xfId="6542"/>
    <cellStyle name="20% - Accent5 2 22 3 2 2" xfId="12977"/>
    <cellStyle name="20% - Accent5 2 22 3 2 2 2" xfId="15219"/>
    <cellStyle name="20% - Accent5 2 22 3 2 3" xfId="15218"/>
    <cellStyle name="20% - Accent5 2 22 3 3" xfId="11508"/>
    <cellStyle name="20% - Accent5 2 22 3 3 2" xfId="15220"/>
    <cellStyle name="20% - Accent5 2 22 3 4" xfId="15217"/>
    <cellStyle name="20% - Accent5 2 22 4" xfId="9466"/>
    <cellStyle name="20% - Accent5 2 23" xfId="1402"/>
    <cellStyle name="20% - Accent5 2 23 2" xfId="1403"/>
    <cellStyle name="20% - Accent5 2 23 2 2" xfId="9467"/>
    <cellStyle name="20% - Accent5 2 23 3" xfId="1404"/>
    <cellStyle name="20% - Accent5 2 23 3 2" xfId="6543"/>
    <cellStyle name="20% - Accent5 2 23 3 2 2" xfId="12978"/>
    <cellStyle name="20% - Accent5 2 23 3 2 2 2" xfId="15223"/>
    <cellStyle name="20% - Accent5 2 23 3 2 3" xfId="15222"/>
    <cellStyle name="20% - Accent5 2 23 3 3" xfId="11509"/>
    <cellStyle name="20% - Accent5 2 23 3 3 2" xfId="15224"/>
    <cellStyle name="20% - Accent5 2 23 3 4" xfId="15221"/>
    <cellStyle name="20% - Accent5 2 23 4" xfId="9468"/>
    <cellStyle name="20% - Accent5 2 24" xfId="1405"/>
    <cellStyle name="20% - Accent5 2 24 2" xfId="6544"/>
    <cellStyle name="20% - Accent5 2 24 2 2" xfId="12979"/>
    <cellStyle name="20% - Accent5 2 24 2 2 2" xfId="15227"/>
    <cellStyle name="20% - Accent5 2 24 2 3" xfId="15226"/>
    <cellStyle name="20% - Accent5 2 24 3" xfId="11510"/>
    <cellStyle name="20% - Accent5 2 24 3 2" xfId="15228"/>
    <cellStyle name="20% - Accent5 2 24 4" xfId="15225"/>
    <cellStyle name="20% - Accent5 2 25" xfId="1406"/>
    <cellStyle name="20% - Accent5 2 25 2" xfId="6545"/>
    <cellStyle name="20% - Accent5 2 25 2 2" xfId="12980"/>
    <cellStyle name="20% - Accent5 2 25 2 2 2" xfId="15231"/>
    <cellStyle name="20% - Accent5 2 25 2 3" xfId="15230"/>
    <cellStyle name="20% - Accent5 2 25 3" xfId="11511"/>
    <cellStyle name="20% - Accent5 2 25 3 2" xfId="15232"/>
    <cellStyle name="20% - Accent5 2 25 4" xfId="15229"/>
    <cellStyle name="20% - Accent5 2 26" xfId="1407"/>
    <cellStyle name="20% - Accent5 2 26 2" xfId="6546"/>
    <cellStyle name="20% - Accent5 2 26 2 2" xfId="12981"/>
    <cellStyle name="20% - Accent5 2 26 2 2 2" xfId="15235"/>
    <cellStyle name="20% - Accent5 2 26 2 3" xfId="15234"/>
    <cellStyle name="20% - Accent5 2 26 3" xfId="11512"/>
    <cellStyle name="20% - Accent5 2 26 3 2" xfId="15236"/>
    <cellStyle name="20% - Accent5 2 26 4" xfId="15233"/>
    <cellStyle name="20% - Accent5 2 27" xfId="1408"/>
    <cellStyle name="20% - Accent5 2 27 2" xfId="6547"/>
    <cellStyle name="20% - Accent5 2 27 2 2" xfId="12982"/>
    <cellStyle name="20% - Accent5 2 27 2 2 2" xfId="15239"/>
    <cellStyle name="20% - Accent5 2 27 2 3" xfId="15238"/>
    <cellStyle name="20% - Accent5 2 27 3" xfId="11513"/>
    <cellStyle name="20% - Accent5 2 27 3 2" xfId="15240"/>
    <cellStyle name="20% - Accent5 2 27 4" xfId="15237"/>
    <cellStyle name="20% - Accent5 2 28" xfId="1409"/>
    <cellStyle name="20% - Accent5 2 28 2" xfId="6548"/>
    <cellStyle name="20% - Accent5 2 28 2 2" xfId="12983"/>
    <cellStyle name="20% - Accent5 2 28 2 2 2" xfId="15243"/>
    <cellStyle name="20% - Accent5 2 28 2 3" xfId="15242"/>
    <cellStyle name="20% - Accent5 2 28 3" xfId="11514"/>
    <cellStyle name="20% - Accent5 2 28 3 2" xfId="15244"/>
    <cellStyle name="20% - Accent5 2 28 4" xfId="15241"/>
    <cellStyle name="20% - Accent5 2 29" xfId="1410"/>
    <cellStyle name="20% - Accent5 2 29 2" xfId="6549"/>
    <cellStyle name="20% - Accent5 2 29 2 2" xfId="12984"/>
    <cellStyle name="20% - Accent5 2 29 2 2 2" xfId="15247"/>
    <cellStyle name="20% - Accent5 2 29 2 3" xfId="15246"/>
    <cellStyle name="20% - Accent5 2 29 3" xfId="11515"/>
    <cellStyle name="20% - Accent5 2 29 3 2" xfId="15248"/>
    <cellStyle name="20% - Accent5 2 29 4" xfId="15245"/>
    <cellStyle name="20% - Accent5 2 3" xfId="159"/>
    <cellStyle name="20% - Accent5 2 3 2" xfId="1411"/>
    <cellStyle name="20% - Accent5 2 3 2 2" xfId="9469"/>
    <cellStyle name="20% - Accent5 2 3 3" xfId="1412"/>
    <cellStyle name="20% - Accent5 2 3 3 2" xfId="9470"/>
    <cellStyle name="20% - Accent5 2 3 4" xfId="1413"/>
    <cellStyle name="20% - Accent5 2 3 4 2" xfId="9471"/>
    <cellStyle name="20% - Accent5 2 3 5" xfId="9472"/>
    <cellStyle name="20% - Accent5 2 30" xfId="1414"/>
    <cellStyle name="20% - Accent5 2 30 2" xfId="6550"/>
    <cellStyle name="20% - Accent5 2 30 2 2" xfId="12985"/>
    <cellStyle name="20% - Accent5 2 30 2 2 2" xfId="15251"/>
    <cellStyle name="20% - Accent5 2 30 2 3" xfId="15250"/>
    <cellStyle name="20% - Accent5 2 30 3" xfId="11516"/>
    <cellStyle name="20% - Accent5 2 30 3 2" xfId="15252"/>
    <cellStyle name="20% - Accent5 2 30 4" xfId="15249"/>
    <cellStyle name="20% - Accent5 2 31" xfId="9473"/>
    <cellStyle name="20% - Accent5 2 32" xfId="9474"/>
    <cellStyle name="20% - Accent5 2 4" xfId="160"/>
    <cellStyle name="20% - Accent5 2 4 2" xfId="1415"/>
    <cellStyle name="20% - Accent5 2 4 2 2" xfId="9475"/>
    <cellStyle name="20% - Accent5 2 4 3" xfId="1416"/>
    <cellStyle name="20% - Accent5 2 4 3 2" xfId="9476"/>
    <cellStyle name="20% - Accent5 2 4 4" xfId="1417"/>
    <cellStyle name="20% - Accent5 2 4 4 2" xfId="9477"/>
    <cellStyle name="20% - Accent5 2 4 5" xfId="9478"/>
    <cellStyle name="20% - Accent5 2 5" xfId="161"/>
    <cellStyle name="20% - Accent5 2 5 2" xfId="1418"/>
    <cellStyle name="20% - Accent5 2 5 2 2" xfId="9479"/>
    <cellStyle name="20% - Accent5 2 5 3" xfId="1419"/>
    <cellStyle name="20% - Accent5 2 5 3 2" xfId="9480"/>
    <cellStyle name="20% - Accent5 2 5 4" xfId="1420"/>
    <cellStyle name="20% - Accent5 2 5 4 2" xfId="9481"/>
    <cellStyle name="20% - Accent5 2 5 5" xfId="9482"/>
    <cellStyle name="20% - Accent5 2 6" xfId="162"/>
    <cellStyle name="20% - Accent5 2 6 2" xfId="1421"/>
    <cellStyle name="20% - Accent5 2 6 2 2" xfId="9483"/>
    <cellStyle name="20% - Accent5 2 6 3" xfId="1422"/>
    <cellStyle name="20% - Accent5 2 6 3 2" xfId="9484"/>
    <cellStyle name="20% - Accent5 2 6 4" xfId="1423"/>
    <cellStyle name="20% - Accent5 2 6 4 2" xfId="9485"/>
    <cellStyle name="20% - Accent5 2 6 5" xfId="9486"/>
    <cellStyle name="20% - Accent5 2 7" xfId="1424"/>
    <cellStyle name="20% - Accent5 2 7 2" xfId="1425"/>
    <cellStyle name="20% - Accent5 2 7 2 2" xfId="9487"/>
    <cellStyle name="20% - Accent5 2 7 3" xfId="1426"/>
    <cellStyle name="20% - Accent5 2 7 3 2" xfId="9488"/>
    <cellStyle name="20% - Accent5 2 7 4" xfId="1427"/>
    <cellStyle name="20% - Accent5 2 7 4 2" xfId="9489"/>
    <cellStyle name="20% - Accent5 2 7 5" xfId="9490"/>
    <cellStyle name="20% - Accent5 2 8" xfId="1428"/>
    <cellStyle name="20% - Accent5 2 8 2" xfId="1429"/>
    <cellStyle name="20% - Accent5 2 8 2 2" xfId="9491"/>
    <cellStyle name="20% - Accent5 2 8 3" xfId="1430"/>
    <cellStyle name="20% - Accent5 2 8 3 2" xfId="9492"/>
    <cellStyle name="20% - Accent5 2 8 4" xfId="1431"/>
    <cellStyle name="20% - Accent5 2 8 4 2" xfId="9493"/>
    <cellStyle name="20% - Accent5 2 8 5" xfId="9494"/>
    <cellStyle name="20% - Accent5 2 9" xfId="1432"/>
    <cellStyle name="20% - Accent5 2 9 2" xfId="1433"/>
    <cellStyle name="20% - Accent5 2 9 2 2" xfId="9495"/>
    <cellStyle name="20% - Accent5 2 9 3" xfId="1434"/>
    <cellStyle name="20% - Accent5 2 9 3 2" xfId="9496"/>
    <cellStyle name="20% - Accent5 2 9 4" xfId="1435"/>
    <cellStyle name="20% - Accent5 2 9 4 2" xfId="9497"/>
    <cellStyle name="20% - Accent5 2 9 5" xfId="9498"/>
    <cellStyle name="20% - Accent5 3" xfId="163"/>
    <cellStyle name="20% - Accent5 3 10" xfId="1436"/>
    <cellStyle name="20% - Accent5 3 10 2" xfId="1437"/>
    <cellStyle name="20% - Accent5 3 10 2 2" xfId="9499"/>
    <cellStyle name="20% - Accent5 3 10 3" xfId="1438"/>
    <cellStyle name="20% - Accent5 3 10 3 2" xfId="9500"/>
    <cellStyle name="20% - Accent5 3 10 4" xfId="1439"/>
    <cellStyle name="20% - Accent5 3 10 4 2" xfId="9501"/>
    <cellStyle name="20% - Accent5 3 10 5" xfId="9502"/>
    <cellStyle name="20% - Accent5 3 11" xfId="1440"/>
    <cellStyle name="20% - Accent5 3 11 2" xfId="1441"/>
    <cellStyle name="20% - Accent5 3 11 2 2" xfId="9503"/>
    <cellStyle name="20% - Accent5 3 11 3" xfId="1442"/>
    <cellStyle name="20% - Accent5 3 11 3 2" xfId="9504"/>
    <cellStyle name="20% - Accent5 3 11 4" xfId="1443"/>
    <cellStyle name="20% - Accent5 3 11 4 2" xfId="9505"/>
    <cellStyle name="20% - Accent5 3 11 5" xfId="9506"/>
    <cellStyle name="20% - Accent5 3 12" xfId="1444"/>
    <cellStyle name="20% - Accent5 3 12 2" xfId="1445"/>
    <cellStyle name="20% - Accent5 3 12 2 2" xfId="9507"/>
    <cellStyle name="20% - Accent5 3 12 3" xfId="1446"/>
    <cellStyle name="20% - Accent5 3 12 3 2" xfId="9508"/>
    <cellStyle name="20% - Accent5 3 12 4" xfId="1447"/>
    <cellStyle name="20% - Accent5 3 12 4 2" xfId="9509"/>
    <cellStyle name="20% - Accent5 3 12 5" xfId="9510"/>
    <cellStyle name="20% - Accent5 3 13" xfId="1448"/>
    <cellStyle name="20% - Accent5 3 13 2" xfId="1449"/>
    <cellStyle name="20% - Accent5 3 13 2 2" xfId="9511"/>
    <cellStyle name="20% - Accent5 3 13 3" xfId="1450"/>
    <cellStyle name="20% - Accent5 3 13 3 2" xfId="9512"/>
    <cellStyle name="20% - Accent5 3 13 4" xfId="1451"/>
    <cellStyle name="20% - Accent5 3 13 4 2" xfId="9513"/>
    <cellStyle name="20% - Accent5 3 13 5" xfId="9514"/>
    <cellStyle name="20% - Accent5 3 14" xfId="1452"/>
    <cellStyle name="20% - Accent5 3 14 2" xfId="1453"/>
    <cellStyle name="20% - Accent5 3 14 2 2" xfId="9515"/>
    <cellStyle name="20% - Accent5 3 14 3" xfId="1454"/>
    <cellStyle name="20% - Accent5 3 14 3 2" xfId="9516"/>
    <cellStyle name="20% - Accent5 3 14 4" xfId="1455"/>
    <cellStyle name="20% - Accent5 3 14 4 2" xfId="9517"/>
    <cellStyle name="20% - Accent5 3 14 5" xfId="9518"/>
    <cellStyle name="20% - Accent5 3 15" xfId="1456"/>
    <cellStyle name="20% - Accent5 3 15 2" xfId="9519"/>
    <cellStyle name="20% - Accent5 3 16" xfId="1457"/>
    <cellStyle name="20% - Accent5 3 16 2" xfId="9520"/>
    <cellStyle name="20% - Accent5 3 17" xfId="1458"/>
    <cellStyle name="20% - Accent5 3 17 2" xfId="9521"/>
    <cellStyle name="20% - Accent5 3 18" xfId="9522"/>
    <cellStyle name="20% - Accent5 3 2" xfId="164"/>
    <cellStyle name="20% - Accent5 3 2 2" xfId="1459"/>
    <cellStyle name="20% - Accent5 3 2 2 2" xfId="9523"/>
    <cellStyle name="20% - Accent5 3 2 3" xfId="1460"/>
    <cellStyle name="20% - Accent5 3 2 3 2" xfId="9524"/>
    <cellStyle name="20% - Accent5 3 2 4" xfId="1461"/>
    <cellStyle name="20% - Accent5 3 2 4 2" xfId="9525"/>
    <cellStyle name="20% - Accent5 3 2 5" xfId="9526"/>
    <cellStyle name="20% - Accent5 3 3" xfId="165"/>
    <cellStyle name="20% - Accent5 3 3 2" xfId="1462"/>
    <cellStyle name="20% - Accent5 3 3 2 2" xfId="9527"/>
    <cellStyle name="20% - Accent5 3 3 3" xfId="1463"/>
    <cellStyle name="20% - Accent5 3 3 3 2" xfId="9528"/>
    <cellStyle name="20% - Accent5 3 3 4" xfId="1464"/>
    <cellStyle name="20% - Accent5 3 3 4 2" xfId="9529"/>
    <cellStyle name="20% - Accent5 3 3 5" xfId="9530"/>
    <cellStyle name="20% - Accent5 3 4" xfId="166"/>
    <cellStyle name="20% - Accent5 3 4 2" xfId="1465"/>
    <cellStyle name="20% - Accent5 3 4 2 2" xfId="9531"/>
    <cellStyle name="20% - Accent5 3 4 3" xfId="1466"/>
    <cellStyle name="20% - Accent5 3 4 3 2" xfId="9532"/>
    <cellStyle name="20% - Accent5 3 4 4" xfId="1467"/>
    <cellStyle name="20% - Accent5 3 4 4 2" xfId="9533"/>
    <cellStyle name="20% - Accent5 3 4 5" xfId="9534"/>
    <cellStyle name="20% - Accent5 3 5" xfId="167"/>
    <cellStyle name="20% - Accent5 3 5 2" xfId="1468"/>
    <cellStyle name="20% - Accent5 3 5 2 2" xfId="9535"/>
    <cellStyle name="20% - Accent5 3 5 3" xfId="1469"/>
    <cellStyle name="20% - Accent5 3 5 3 2" xfId="9536"/>
    <cellStyle name="20% - Accent5 3 5 4" xfId="1470"/>
    <cellStyle name="20% - Accent5 3 5 4 2" xfId="9537"/>
    <cellStyle name="20% - Accent5 3 5 5" xfId="9538"/>
    <cellStyle name="20% - Accent5 3 6" xfId="168"/>
    <cellStyle name="20% - Accent5 3 6 2" xfId="1471"/>
    <cellStyle name="20% - Accent5 3 6 2 2" xfId="9539"/>
    <cellStyle name="20% - Accent5 3 6 3" xfId="1472"/>
    <cellStyle name="20% - Accent5 3 6 3 2" xfId="9540"/>
    <cellStyle name="20% - Accent5 3 6 4" xfId="1473"/>
    <cellStyle name="20% - Accent5 3 6 4 2" xfId="9541"/>
    <cellStyle name="20% - Accent5 3 6 5" xfId="9542"/>
    <cellStyle name="20% - Accent5 3 7" xfId="1474"/>
    <cellStyle name="20% - Accent5 3 7 2" xfId="1475"/>
    <cellStyle name="20% - Accent5 3 7 2 2" xfId="9543"/>
    <cellStyle name="20% - Accent5 3 7 3" xfId="1476"/>
    <cellStyle name="20% - Accent5 3 7 3 2" xfId="9544"/>
    <cellStyle name="20% - Accent5 3 7 4" xfId="1477"/>
    <cellStyle name="20% - Accent5 3 7 4 2" xfId="9545"/>
    <cellStyle name="20% - Accent5 3 7 5" xfId="9546"/>
    <cellStyle name="20% - Accent5 3 8" xfId="1478"/>
    <cellStyle name="20% - Accent5 3 8 2" xfId="1479"/>
    <cellStyle name="20% - Accent5 3 8 2 2" xfId="9547"/>
    <cellStyle name="20% - Accent5 3 8 3" xfId="1480"/>
    <cellStyle name="20% - Accent5 3 8 3 2" xfId="9548"/>
    <cellStyle name="20% - Accent5 3 8 4" xfId="1481"/>
    <cellStyle name="20% - Accent5 3 8 4 2" xfId="9549"/>
    <cellStyle name="20% - Accent5 3 8 5" xfId="9550"/>
    <cellStyle name="20% - Accent5 3 9" xfId="1482"/>
    <cellStyle name="20% - Accent5 3 9 2" xfId="1483"/>
    <cellStyle name="20% - Accent5 3 9 2 2" xfId="9551"/>
    <cellStyle name="20% - Accent5 3 9 3" xfId="1484"/>
    <cellStyle name="20% - Accent5 3 9 3 2" xfId="9552"/>
    <cellStyle name="20% - Accent5 3 9 4" xfId="1485"/>
    <cellStyle name="20% - Accent5 3 9 4 2" xfId="9553"/>
    <cellStyle name="20% - Accent5 3 9 5" xfId="9554"/>
    <cellStyle name="20% - Accent5 4" xfId="1486"/>
    <cellStyle name="20% - Accent5 4 10" xfId="1487"/>
    <cellStyle name="20% - Accent5 4 10 2" xfId="6551"/>
    <cellStyle name="20% - Accent5 4 10 2 2" xfId="12986"/>
    <cellStyle name="20% - Accent5 4 10 2 2 2" xfId="15255"/>
    <cellStyle name="20% - Accent5 4 10 2 3" xfId="15254"/>
    <cellStyle name="20% - Accent5 4 10 3" xfId="11529"/>
    <cellStyle name="20% - Accent5 4 10 3 2" xfId="15256"/>
    <cellStyle name="20% - Accent5 4 10 4" xfId="15253"/>
    <cellStyle name="20% - Accent5 4 11" xfId="1488"/>
    <cellStyle name="20% - Accent5 4 11 2" xfId="6552"/>
    <cellStyle name="20% - Accent5 4 11 2 2" xfId="12987"/>
    <cellStyle name="20% - Accent5 4 11 2 2 2" xfId="15259"/>
    <cellStyle name="20% - Accent5 4 11 2 3" xfId="15258"/>
    <cellStyle name="20% - Accent5 4 11 3" xfId="11530"/>
    <cellStyle name="20% - Accent5 4 11 3 2" xfId="15260"/>
    <cellStyle name="20% - Accent5 4 11 4" xfId="15257"/>
    <cellStyle name="20% - Accent5 4 12" xfId="1489"/>
    <cellStyle name="20% - Accent5 4 12 2" xfId="6553"/>
    <cellStyle name="20% - Accent5 4 12 2 2" xfId="12988"/>
    <cellStyle name="20% - Accent5 4 12 2 2 2" xfId="15263"/>
    <cellStyle name="20% - Accent5 4 12 2 3" xfId="15262"/>
    <cellStyle name="20% - Accent5 4 12 3" xfId="11531"/>
    <cellStyle name="20% - Accent5 4 12 3 2" xfId="15264"/>
    <cellStyle name="20% - Accent5 4 12 4" xfId="15261"/>
    <cellStyle name="20% - Accent5 4 13" xfId="1490"/>
    <cellStyle name="20% - Accent5 4 13 2" xfId="6554"/>
    <cellStyle name="20% - Accent5 4 13 2 2" xfId="12989"/>
    <cellStyle name="20% - Accent5 4 13 2 2 2" xfId="15267"/>
    <cellStyle name="20% - Accent5 4 13 2 3" xfId="15266"/>
    <cellStyle name="20% - Accent5 4 13 3" xfId="11532"/>
    <cellStyle name="20% - Accent5 4 13 3 2" xfId="15268"/>
    <cellStyle name="20% - Accent5 4 13 4" xfId="15265"/>
    <cellStyle name="20% - Accent5 4 14" xfId="1491"/>
    <cellStyle name="20% - Accent5 4 14 2" xfId="6555"/>
    <cellStyle name="20% - Accent5 4 14 2 2" xfId="12990"/>
    <cellStyle name="20% - Accent5 4 14 2 2 2" xfId="15271"/>
    <cellStyle name="20% - Accent5 4 14 2 3" xfId="15270"/>
    <cellStyle name="20% - Accent5 4 14 3" xfId="11533"/>
    <cellStyle name="20% - Accent5 4 14 3 2" xfId="15272"/>
    <cellStyle name="20% - Accent5 4 14 4" xfId="15269"/>
    <cellStyle name="20% - Accent5 4 15" xfId="9555"/>
    <cellStyle name="20% - Accent5 4 2" xfId="1492"/>
    <cellStyle name="20% - Accent5 4 2 2" xfId="1493"/>
    <cellStyle name="20% - Accent5 4 2 2 2" xfId="6557"/>
    <cellStyle name="20% - Accent5 4 2 2 2 2" xfId="12992"/>
    <cellStyle name="20% - Accent5 4 2 2 2 2 2" xfId="15276"/>
    <cellStyle name="20% - Accent5 4 2 2 2 3" xfId="15275"/>
    <cellStyle name="20% - Accent5 4 2 2 3" xfId="11535"/>
    <cellStyle name="20% - Accent5 4 2 2 3 2" xfId="15277"/>
    <cellStyle name="20% - Accent5 4 2 2 4" xfId="15274"/>
    <cellStyle name="20% - Accent5 4 2 3" xfId="6556"/>
    <cellStyle name="20% - Accent5 4 2 3 2" xfId="12991"/>
    <cellStyle name="20% - Accent5 4 2 3 2 2" xfId="15279"/>
    <cellStyle name="20% - Accent5 4 2 3 3" xfId="15278"/>
    <cellStyle name="20% - Accent5 4 2 4" xfId="7887"/>
    <cellStyle name="20% - Accent5 4 2 4 2" xfId="14322"/>
    <cellStyle name="20% - Accent5 4 2 4 2 2" xfId="15281"/>
    <cellStyle name="20% - Accent5 4 2 4 3" xfId="15280"/>
    <cellStyle name="20% - Accent5 4 2 5" xfId="11534"/>
    <cellStyle name="20% - Accent5 4 2 5 2" xfId="15282"/>
    <cellStyle name="20% - Accent5 4 2 6" xfId="15273"/>
    <cellStyle name="20% - Accent5 4 3" xfId="1494"/>
    <cellStyle name="20% - Accent5 4 3 2" xfId="1495"/>
    <cellStyle name="20% - Accent5 4 3 2 2" xfId="6559"/>
    <cellStyle name="20% - Accent5 4 3 2 2 2" xfId="12994"/>
    <cellStyle name="20% - Accent5 4 3 2 2 2 2" xfId="15286"/>
    <cellStyle name="20% - Accent5 4 3 2 2 3" xfId="15285"/>
    <cellStyle name="20% - Accent5 4 3 2 3" xfId="11537"/>
    <cellStyle name="20% - Accent5 4 3 2 3 2" xfId="15287"/>
    <cellStyle name="20% - Accent5 4 3 2 4" xfId="15284"/>
    <cellStyle name="20% - Accent5 4 3 3" xfId="6558"/>
    <cellStyle name="20% - Accent5 4 3 3 2" xfId="12993"/>
    <cellStyle name="20% - Accent5 4 3 3 2 2" xfId="15289"/>
    <cellStyle name="20% - Accent5 4 3 3 3" xfId="15288"/>
    <cellStyle name="20% - Accent5 4 3 4" xfId="7888"/>
    <cellStyle name="20% - Accent5 4 3 4 2" xfId="14323"/>
    <cellStyle name="20% - Accent5 4 3 4 2 2" xfId="15291"/>
    <cellStyle name="20% - Accent5 4 3 4 3" xfId="15290"/>
    <cellStyle name="20% - Accent5 4 3 5" xfId="11536"/>
    <cellStyle name="20% - Accent5 4 3 5 2" xfId="15292"/>
    <cellStyle name="20% - Accent5 4 3 6" xfId="15283"/>
    <cellStyle name="20% - Accent5 4 4" xfId="1496"/>
    <cellStyle name="20% - Accent5 4 4 2" xfId="1497"/>
    <cellStyle name="20% - Accent5 4 4 2 2" xfId="9556"/>
    <cellStyle name="20% - Accent5 4 4 3" xfId="1498"/>
    <cellStyle name="20% - Accent5 4 4 3 2" xfId="6560"/>
    <cellStyle name="20% - Accent5 4 4 3 2 2" xfId="12995"/>
    <cellStyle name="20% - Accent5 4 4 3 2 2 2" xfId="15295"/>
    <cellStyle name="20% - Accent5 4 4 3 2 3" xfId="15294"/>
    <cellStyle name="20% - Accent5 4 4 3 3" xfId="11538"/>
    <cellStyle name="20% - Accent5 4 4 3 3 2" xfId="15296"/>
    <cellStyle name="20% - Accent5 4 4 3 4" xfId="15293"/>
    <cellStyle name="20% - Accent5 4 4 4" xfId="9557"/>
    <cellStyle name="20% - Accent5 4 5" xfId="1499"/>
    <cellStyle name="20% - Accent5 4 5 2" xfId="1500"/>
    <cellStyle name="20% - Accent5 4 5 2 2" xfId="9558"/>
    <cellStyle name="20% - Accent5 4 5 3" xfId="1501"/>
    <cellStyle name="20% - Accent5 4 5 3 2" xfId="6561"/>
    <cellStyle name="20% - Accent5 4 5 3 2 2" xfId="12996"/>
    <cellStyle name="20% - Accent5 4 5 3 2 2 2" xfId="15299"/>
    <cellStyle name="20% - Accent5 4 5 3 2 3" xfId="15298"/>
    <cellStyle name="20% - Accent5 4 5 3 3" xfId="11539"/>
    <cellStyle name="20% - Accent5 4 5 3 3 2" xfId="15300"/>
    <cellStyle name="20% - Accent5 4 5 3 4" xfId="15297"/>
    <cellStyle name="20% - Accent5 4 5 4" xfId="9559"/>
    <cellStyle name="20% - Accent5 4 6" xfId="1502"/>
    <cellStyle name="20% - Accent5 4 6 2" xfId="1503"/>
    <cellStyle name="20% - Accent5 4 6 2 2" xfId="9560"/>
    <cellStyle name="20% - Accent5 4 6 3" xfId="1504"/>
    <cellStyle name="20% - Accent5 4 6 3 2" xfId="6562"/>
    <cellStyle name="20% - Accent5 4 6 3 2 2" xfId="12997"/>
    <cellStyle name="20% - Accent5 4 6 3 2 2 2" xfId="15303"/>
    <cellStyle name="20% - Accent5 4 6 3 2 3" xfId="15302"/>
    <cellStyle name="20% - Accent5 4 6 3 3" xfId="11540"/>
    <cellStyle name="20% - Accent5 4 6 3 3 2" xfId="15304"/>
    <cellStyle name="20% - Accent5 4 6 3 4" xfId="15301"/>
    <cellStyle name="20% - Accent5 4 6 4" xfId="9561"/>
    <cellStyle name="20% - Accent5 4 7" xfId="1505"/>
    <cellStyle name="20% - Accent5 4 7 2" xfId="6563"/>
    <cellStyle name="20% - Accent5 4 7 2 2" xfId="12998"/>
    <cellStyle name="20% - Accent5 4 7 2 2 2" xfId="15307"/>
    <cellStyle name="20% - Accent5 4 7 2 3" xfId="15306"/>
    <cellStyle name="20% - Accent5 4 7 3" xfId="11541"/>
    <cellStyle name="20% - Accent5 4 7 3 2" xfId="15308"/>
    <cellStyle name="20% - Accent5 4 7 4" xfId="15305"/>
    <cellStyle name="20% - Accent5 4 8" xfId="1506"/>
    <cellStyle name="20% - Accent5 4 8 2" xfId="6564"/>
    <cellStyle name="20% - Accent5 4 8 2 2" xfId="12999"/>
    <cellStyle name="20% - Accent5 4 8 2 2 2" xfId="15311"/>
    <cellStyle name="20% - Accent5 4 8 2 3" xfId="15310"/>
    <cellStyle name="20% - Accent5 4 8 3" xfId="11542"/>
    <cellStyle name="20% - Accent5 4 8 3 2" xfId="15312"/>
    <cellStyle name="20% - Accent5 4 8 4" xfId="15309"/>
    <cellStyle name="20% - Accent5 4 9" xfId="1507"/>
    <cellStyle name="20% - Accent5 4 9 2" xfId="6565"/>
    <cellStyle name="20% - Accent5 4 9 2 2" xfId="13000"/>
    <cellStyle name="20% - Accent5 4 9 2 2 2" xfId="15315"/>
    <cellStyle name="20% - Accent5 4 9 2 3" xfId="15314"/>
    <cellStyle name="20% - Accent5 4 9 3" xfId="11543"/>
    <cellStyle name="20% - Accent5 4 9 3 2" xfId="15316"/>
    <cellStyle name="20% - Accent5 4 9 4" xfId="15313"/>
    <cellStyle name="20% - Accent5 5" xfId="1508"/>
    <cellStyle name="20% - Accent5 5 2" xfId="1509"/>
    <cellStyle name="20% - Accent5 5 2 2" xfId="9562"/>
    <cellStyle name="20% - Accent5 5 3" xfId="1510"/>
    <cellStyle name="20% - Accent5 5 3 2" xfId="9563"/>
    <cellStyle name="20% - Accent5 5 4" xfId="1511"/>
    <cellStyle name="20% - Accent5 5 4 2" xfId="9564"/>
    <cellStyle name="20% - Accent5 5 5" xfId="9565"/>
    <cellStyle name="20% - Accent5 6" xfId="1512"/>
    <cellStyle name="20% - Accent5 6 2" xfId="9566"/>
    <cellStyle name="20% - Accent5 7" xfId="1513"/>
    <cellStyle name="20% - Accent5 7 2" xfId="9567"/>
    <cellStyle name="20% - Accent5 8" xfId="1514"/>
    <cellStyle name="20% - Accent5 8 2" xfId="9568"/>
    <cellStyle name="20% - Accent5 9" xfId="1515"/>
    <cellStyle name="20% - Accent5 9 2" xfId="9569"/>
    <cellStyle name="20% - Accent6 10" xfId="1516"/>
    <cellStyle name="20% - Accent6 10 2" xfId="9570"/>
    <cellStyle name="20% - Accent6 11" xfId="1517"/>
    <cellStyle name="20% - Accent6 11 2" xfId="9571"/>
    <cellStyle name="20% - Accent6 12" xfId="1518"/>
    <cellStyle name="20% - Accent6 12 2" xfId="9572"/>
    <cellStyle name="20% - Accent6 13" xfId="1519"/>
    <cellStyle name="20% - Accent6 13 2" xfId="9573"/>
    <cellStyle name="20% - Accent6 14" xfId="1520"/>
    <cellStyle name="20% - Accent6 14 2" xfId="9574"/>
    <cellStyle name="20% - Accent6 15" xfId="1521"/>
    <cellStyle name="20% - Accent6 15 2" xfId="9575"/>
    <cellStyle name="20% - Accent6 16" xfId="1522"/>
    <cellStyle name="20% - Accent6 16 2" xfId="9576"/>
    <cellStyle name="20% - Accent6 2" xfId="169"/>
    <cellStyle name="20% - Accent6 2 10" xfId="1523"/>
    <cellStyle name="20% - Accent6 2 10 2" xfId="1524"/>
    <cellStyle name="20% - Accent6 2 10 2 2" xfId="9577"/>
    <cellStyle name="20% - Accent6 2 10 3" xfId="1525"/>
    <cellStyle name="20% - Accent6 2 10 3 2" xfId="9578"/>
    <cellStyle name="20% - Accent6 2 10 4" xfId="1526"/>
    <cellStyle name="20% - Accent6 2 10 4 2" xfId="9579"/>
    <cellStyle name="20% - Accent6 2 10 5" xfId="9580"/>
    <cellStyle name="20% - Accent6 2 11" xfId="1527"/>
    <cellStyle name="20% - Accent6 2 11 2" xfId="1528"/>
    <cellStyle name="20% - Accent6 2 11 2 2" xfId="9581"/>
    <cellStyle name="20% - Accent6 2 11 3" xfId="1529"/>
    <cellStyle name="20% - Accent6 2 11 3 2" xfId="9582"/>
    <cellStyle name="20% - Accent6 2 11 4" xfId="1530"/>
    <cellStyle name="20% - Accent6 2 11 4 2" xfId="9583"/>
    <cellStyle name="20% - Accent6 2 11 5" xfId="9584"/>
    <cellStyle name="20% - Accent6 2 12" xfId="1531"/>
    <cellStyle name="20% - Accent6 2 12 2" xfId="1532"/>
    <cellStyle name="20% - Accent6 2 12 2 2" xfId="9585"/>
    <cellStyle name="20% - Accent6 2 12 3" xfId="1533"/>
    <cellStyle name="20% - Accent6 2 12 3 2" xfId="9586"/>
    <cellStyle name="20% - Accent6 2 12 4" xfId="1534"/>
    <cellStyle name="20% - Accent6 2 12 4 2" xfId="9587"/>
    <cellStyle name="20% - Accent6 2 12 5" xfId="9588"/>
    <cellStyle name="20% - Accent6 2 13" xfId="1535"/>
    <cellStyle name="20% - Accent6 2 13 2" xfId="1536"/>
    <cellStyle name="20% - Accent6 2 13 2 2" xfId="9589"/>
    <cellStyle name="20% - Accent6 2 13 3" xfId="1537"/>
    <cellStyle name="20% - Accent6 2 13 3 2" xfId="9590"/>
    <cellStyle name="20% - Accent6 2 13 4" xfId="1538"/>
    <cellStyle name="20% - Accent6 2 13 4 2" xfId="9591"/>
    <cellStyle name="20% - Accent6 2 13 5" xfId="9592"/>
    <cellStyle name="20% - Accent6 2 14" xfId="1539"/>
    <cellStyle name="20% - Accent6 2 14 2" xfId="1540"/>
    <cellStyle name="20% - Accent6 2 14 2 2" xfId="9593"/>
    <cellStyle name="20% - Accent6 2 14 3" xfId="1541"/>
    <cellStyle name="20% - Accent6 2 14 3 2" xfId="9594"/>
    <cellStyle name="20% - Accent6 2 14 4" xfId="1542"/>
    <cellStyle name="20% - Accent6 2 14 4 2" xfId="9595"/>
    <cellStyle name="20% - Accent6 2 14 5" xfId="9596"/>
    <cellStyle name="20% - Accent6 2 15" xfId="1543"/>
    <cellStyle name="20% - Accent6 2 15 2" xfId="1544"/>
    <cellStyle name="20% - Accent6 2 15 2 2" xfId="9597"/>
    <cellStyle name="20% - Accent6 2 15 3" xfId="1545"/>
    <cellStyle name="20% - Accent6 2 15 3 2" xfId="9598"/>
    <cellStyle name="20% - Accent6 2 15 4" xfId="1546"/>
    <cellStyle name="20% - Accent6 2 15 4 2" xfId="9599"/>
    <cellStyle name="20% - Accent6 2 15 5" xfId="9600"/>
    <cellStyle name="20% - Accent6 2 16" xfId="1547"/>
    <cellStyle name="20% - Accent6 2 16 2" xfId="1548"/>
    <cellStyle name="20% - Accent6 2 16 2 2" xfId="9601"/>
    <cellStyle name="20% - Accent6 2 16 3" xfId="1549"/>
    <cellStyle name="20% - Accent6 2 16 3 2" xfId="9602"/>
    <cellStyle name="20% - Accent6 2 16 4" xfId="1550"/>
    <cellStyle name="20% - Accent6 2 16 4 2" xfId="9603"/>
    <cellStyle name="20% - Accent6 2 16 5" xfId="9604"/>
    <cellStyle name="20% - Accent6 2 17" xfId="1551"/>
    <cellStyle name="20% - Accent6 2 17 2" xfId="1552"/>
    <cellStyle name="20% - Accent6 2 17 2 2" xfId="1553"/>
    <cellStyle name="20% - Accent6 2 17 2 2 2" xfId="9605"/>
    <cellStyle name="20% - Accent6 2 17 2 3" xfId="1554"/>
    <cellStyle name="20% - Accent6 2 17 2 3 2" xfId="9606"/>
    <cellStyle name="20% - Accent6 2 17 2 4" xfId="1555"/>
    <cellStyle name="20% - Accent6 2 17 2 4 2" xfId="9607"/>
    <cellStyle name="20% - Accent6 2 17 2 5" xfId="1556"/>
    <cellStyle name="20% - Accent6 2 17 2 5 2" xfId="6567"/>
    <cellStyle name="20% - Accent6 2 17 2 5 2 2" xfId="13002"/>
    <cellStyle name="20% - Accent6 2 17 2 5 2 2 2" xfId="15320"/>
    <cellStyle name="20% - Accent6 2 17 2 5 2 3" xfId="15319"/>
    <cellStyle name="20% - Accent6 2 17 2 5 3" xfId="11545"/>
    <cellStyle name="20% - Accent6 2 17 2 5 3 2" xfId="15321"/>
    <cellStyle name="20% - Accent6 2 17 2 5 4" xfId="15318"/>
    <cellStyle name="20% - Accent6 2 17 2 6" xfId="9608"/>
    <cellStyle name="20% - Accent6 2 17 3" xfId="1557"/>
    <cellStyle name="20% - Accent6 2 17 3 2" xfId="1558"/>
    <cellStyle name="20% - Accent6 2 17 3 2 2" xfId="9609"/>
    <cellStyle name="20% - Accent6 2 17 3 3" xfId="1559"/>
    <cellStyle name="20% - Accent6 2 17 3 3 2" xfId="9610"/>
    <cellStyle name="20% - Accent6 2 17 3 4" xfId="1560"/>
    <cellStyle name="20% - Accent6 2 17 3 4 2" xfId="9611"/>
    <cellStyle name="20% - Accent6 2 17 3 5" xfId="9612"/>
    <cellStyle name="20% - Accent6 2 17 4" xfId="6566"/>
    <cellStyle name="20% - Accent6 2 17 4 2" xfId="13001"/>
    <cellStyle name="20% - Accent6 2 17 4 2 2" xfId="15323"/>
    <cellStyle name="20% - Accent6 2 17 4 3" xfId="15322"/>
    <cellStyle name="20% - Accent6 2 17 5" xfId="7889"/>
    <cellStyle name="20% - Accent6 2 17 5 2" xfId="14324"/>
    <cellStyle name="20% - Accent6 2 17 5 2 2" xfId="15325"/>
    <cellStyle name="20% - Accent6 2 17 5 3" xfId="15324"/>
    <cellStyle name="20% - Accent6 2 17 6" xfId="11544"/>
    <cellStyle name="20% - Accent6 2 17 6 2" xfId="15326"/>
    <cellStyle name="20% - Accent6 2 17 7" xfId="15317"/>
    <cellStyle name="20% - Accent6 2 18" xfId="1561"/>
    <cellStyle name="20% - Accent6 2 18 2" xfId="1562"/>
    <cellStyle name="20% - Accent6 2 18 2 2" xfId="9613"/>
    <cellStyle name="20% - Accent6 2 18 3" xfId="1563"/>
    <cellStyle name="20% - Accent6 2 18 3 2" xfId="9614"/>
    <cellStyle name="20% - Accent6 2 18 4" xfId="1564"/>
    <cellStyle name="20% - Accent6 2 18 4 2" xfId="9615"/>
    <cellStyle name="20% - Accent6 2 18 5" xfId="9616"/>
    <cellStyle name="20% - Accent6 2 19" xfId="1565"/>
    <cellStyle name="20% - Accent6 2 19 2" xfId="1566"/>
    <cellStyle name="20% - Accent6 2 19 2 2" xfId="6569"/>
    <cellStyle name="20% - Accent6 2 19 2 2 2" xfId="13004"/>
    <cellStyle name="20% - Accent6 2 19 2 2 2 2" xfId="15330"/>
    <cellStyle name="20% - Accent6 2 19 2 2 3" xfId="15329"/>
    <cellStyle name="20% - Accent6 2 19 2 3" xfId="11547"/>
    <cellStyle name="20% - Accent6 2 19 2 3 2" xfId="15331"/>
    <cellStyle name="20% - Accent6 2 19 2 4" xfId="15328"/>
    <cellStyle name="20% - Accent6 2 19 3" xfId="6568"/>
    <cellStyle name="20% - Accent6 2 19 3 2" xfId="13003"/>
    <cellStyle name="20% - Accent6 2 19 3 2 2" xfId="15333"/>
    <cellStyle name="20% - Accent6 2 19 3 3" xfId="15332"/>
    <cellStyle name="20% - Accent6 2 19 4" xfId="7890"/>
    <cellStyle name="20% - Accent6 2 19 4 2" xfId="14325"/>
    <cellStyle name="20% - Accent6 2 19 4 2 2" xfId="15335"/>
    <cellStyle name="20% - Accent6 2 19 4 3" xfId="15334"/>
    <cellStyle name="20% - Accent6 2 19 5" xfId="11546"/>
    <cellStyle name="20% - Accent6 2 19 5 2" xfId="15336"/>
    <cellStyle name="20% - Accent6 2 19 6" xfId="15327"/>
    <cellStyle name="20% - Accent6 2 2" xfId="170"/>
    <cellStyle name="20% - Accent6 2 2 10" xfId="1567"/>
    <cellStyle name="20% - Accent6 2 2 10 2" xfId="9617"/>
    <cellStyle name="20% - Accent6 2 2 11" xfId="1568"/>
    <cellStyle name="20% - Accent6 2 2 11 2" xfId="9618"/>
    <cellStyle name="20% - Accent6 2 2 12" xfId="1569"/>
    <cellStyle name="20% - Accent6 2 2 12 2" xfId="9619"/>
    <cellStyle name="20% - Accent6 2 2 13" xfId="1570"/>
    <cellStyle name="20% - Accent6 2 2 13 2" xfId="9620"/>
    <cellStyle name="20% - Accent6 2 2 14" xfId="1571"/>
    <cellStyle name="20% - Accent6 2 2 14 2" xfId="9621"/>
    <cellStyle name="20% - Accent6 2 2 15" xfId="1572"/>
    <cellStyle name="20% - Accent6 2 2 15 2" xfId="9622"/>
    <cellStyle name="20% - Accent6 2 2 16" xfId="1573"/>
    <cellStyle name="20% - Accent6 2 2 16 2" xfId="9623"/>
    <cellStyle name="20% - Accent6 2 2 17" xfId="1574"/>
    <cellStyle name="20% - Accent6 2 2 17 2" xfId="9624"/>
    <cellStyle name="20% - Accent6 2 2 18" xfId="1575"/>
    <cellStyle name="20% - Accent6 2 2 18 2" xfId="9625"/>
    <cellStyle name="20% - Accent6 2 2 19" xfId="1576"/>
    <cellStyle name="20% - Accent6 2 2 19 2" xfId="9626"/>
    <cellStyle name="20% - Accent6 2 2 2" xfId="1577"/>
    <cellStyle name="20% - Accent6 2 2 2 2" xfId="9627"/>
    <cellStyle name="20% - Accent6 2 2 20" xfId="1578"/>
    <cellStyle name="20% - Accent6 2 2 20 2" xfId="9628"/>
    <cellStyle name="20% - Accent6 2 2 21" xfId="1579"/>
    <cellStyle name="20% - Accent6 2 2 21 2" xfId="9629"/>
    <cellStyle name="20% - Accent6 2 2 22" xfId="1580"/>
    <cellStyle name="20% - Accent6 2 2 22 2" xfId="9630"/>
    <cellStyle name="20% - Accent6 2 2 23" xfId="1581"/>
    <cellStyle name="20% - Accent6 2 2 23 2" xfId="9631"/>
    <cellStyle name="20% - Accent6 2 2 24" xfId="1582"/>
    <cellStyle name="20% - Accent6 2 2 24 2" xfId="9632"/>
    <cellStyle name="20% - Accent6 2 2 25" xfId="1583"/>
    <cellStyle name="20% - Accent6 2 2 25 2" xfId="9633"/>
    <cellStyle name="20% - Accent6 2 2 26" xfId="1584"/>
    <cellStyle name="20% - Accent6 2 2 26 2" xfId="9634"/>
    <cellStyle name="20% - Accent6 2 2 27" xfId="1585"/>
    <cellStyle name="20% - Accent6 2 2 27 2" xfId="9635"/>
    <cellStyle name="20% - Accent6 2 2 28" xfId="1586"/>
    <cellStyle name="20% - Accent6 2 2 28 2" xfId="9636"/>
    <cellStyle name="20% - Accent6 2 2 29" xfId="1587"/>
    <cellStyle name="20% - Accent6 2 2 29 2" xfId="9637"/>
    <cellStyle name="20% - Accent6 2 2 3" xfId="1588"/>
    <cellStyle name="20% - Accent6 2 2 3 2" xfId="9638"/>
    <cellStyle name="20% - Accent6 2 2 30" xfId="1589"/>
    <cellStyle name="20% - Accent6 2 2 30 2" xfId="9639"/>
    <cellStyle name="20% - Accent6 2 2 31" xfId="1590"/>
    <cellStyle name="20% - Accent6 2 2 31 2" xfId="9640"/>
    <cellStyle name="20% - Accent6 2 2 32" xfId="1591"/>
    <cellStyle name="20% - Accent6 2 2 32 2" xfId="9641"/>
    <cellStyle name="20% - Accent6 2 2 33" xfId="1592"/>
    <cellStyle name="20% - Accent6 2 2 33 2" xfId="9642"/>
    <cellStyle name="20% - Accent6 2 2 34" xfId="1593"/>
    <cellStyle name="20% - Accent6 2 2 34 2" xfId="9643"/>
    <cellStyle name="20% - Accent6 2 2 35" xfId="1594"/>
    <cellStyle name="20% - Accent6 2 2 35 2" xfId="9644"/>
    <cellStyle name="20% - Accent6 2 2 36" xfId="1595"/>
    <cellStyle name="20% - Accent6 2 2 36 2" xfId="6570"/>
    <cellStyle name="20% - Accent6 2 2 36 2 2" xfId="13005"/>
    <cellStyle name="20% - Accent6 2 2 36 2 2 2" xfId="15339"/>
    <cellStyle name="20% - Accent6 2 2 36 2 3" xfId="15338"/>
    <cellStyle name="20% - Accent6 2 2 36 3" xfId="11548"/>
    <cellStyle name="20% - Accent6 2 2 36 3 2" xfId="15340"/>
    <cellStyle name="20% - Accent6 2 2 36 4" xfId="15337"/>
    <cellStyle name="20% - Accent6 2 2 37" xfId="9645"/>
    <cellStyle name="20% - Accent6 2 2 4" xfId="1596"/>
    <cellStyle name="20% - Accent6 2 2 4 2" xfId="9646"/>
    <cellStyle name="20% - Accent6 2 2 5" xfId="1597"/>
    <cellStyle name="20% - Accent6 2 2 5 2" xfId="9647"/>
    <cellStyle name="20% - Accent6 2 2 6" xfId="1598"/>
    <cellStyle name="20% - Accent6 2 2 6 2" xfId="9648"/>
    <cellStyle name="20% - Accent6 2 2 7" xfId="1599"/>
    <cellStyle name="20% - Accent6 2 2 7 2" xfId="9649"/>
    <cellStyle name="20% - Accent6 2 2 8" xfId="1600"/>
    <cellStyle name="20% - Accent6 2 2 8 2" xfId="9650"/>
    <cellStyle name="20% - Accent6 2 2 9" xfId="1601"/>
    <cellStyle name="20% - Accent6 2 2 9 2" xfId="9651"/>
    <cellStyle name="20% - Accent6 2 20" xfId="1602"/>
    <cellStyle name="20% - Accent6 2 20 2" xfId="1603"/>
    <cellStyle name="20% - Accent6 2 20 2 2" xfId="9652"/>
    <cellStyle name="20% - Accent6 2 20 3" xfId="1604"/>
    <cellStyle name="20% - Accent6 2 20 3 2" xfId="9653"/>
    <cellStyle name="20% - Accent6 2 20 4" xfId="1605"/>
    <cellStyle name="20% - Accent6 2 20 4 2" xfId="9654"/>
    <cellStyle name="20% - Accent6 2 20 5" xfId="1606"/>
    <cellStyle name="20% - Accent6 2 20 5 2" xfId="6571"/>
    <cellStyle name="20% - Accent6 2 20 5 2 2" xfId="13006"/>
    <cellStyle name="20% - Accent6 2 20 5 2 2 2" xfId="15343"/>
    <cellStyle name="20% - Accent6 2 20 5 2 3" xfId="15342"/>
    <cellStyle name="20% - Accent6 2 20 5 3" xfId="11549"/>
    <cellStyle name="20% - Accent6 2 20 5 3 2" xfId="15344"/>
    <cellStyle name="20% - Accent6 2 20 5 4" xfId="15341"/>
    <cellStyle name="20% - Accent6 2 20 6" xfId="9655"/>
    <cellStyle name="20% - Accent6 2 21" xfId="1607"/>
    <cellStyle name="20% - Accent6 2 21 2" xfId="1608"/>
    <cellStyle name="20% - Accent6 2 21 2 2" xfId="9656"/>
    <cellStyle name="20% - Accent6 2 21 3" xfId="1609"/>
    <cellStyle name="20% - Accent6 2 21 3 2" xfId="6572"/>
    <cellStyle name="20% - Accent6 2 21 3 2 2" xfId="13007"/>
    <cellStyle name="20% - Accent6 2 21 3 2 2 2" xfId="15347"/>
    <cellStyle name="20% - Accent6 2 21 3 2 3" xfId="15346"/>
    <cellStyle name="20% - Accent6 2 21 3 3" xfId="11550"/>
    <cellStyle name="20% - Accent6 2 21 3 3 2" xfId="15348"/>
    <cellStyle name="20% - Accent6 2 21 3 4" xfId="15345"/>
    <cellStyle name="20% - Accent6 2 21 4" xfId="9657"/>
    <cellStyle name="20% - Accent6 2 22" xfId="1610"/>
    <cellStyle name="20% - Accent6 2 22 2" xfId="1611"/>
    <cellStyle name="20% - Accent6 2 22 2 2" xfId="9658"/>
    <cellStyle name="20% - Accent6 2 22 3" xfId="1612"/>
    <cellStyle name="20% - Accent6 2 22 3 2" xfId="6573"/>
    <cellStyle name="20% - Accent6 2 22 3 2 2" xfId="13008"/>
    <cellStyle name="20% - Accent6 2 22 3 2 2 2" xfId="15351"/>
    <cellStyle name="20% - Accent6 2 22 3 2 3" xfId="15350"/>
    <cellStyle name="20% - Accent6 2 22 3 3" xfId="11551"/>
    <cellStyle name="20% - Accent6 2 22 3 3 2" xfId="15352"/>
    <cellStyle name="20% - Accent6 2 22 3 4" xfId="15349"/>
    <cellStyle name="20% - Accent6 2 22 4" xfId="9659"/>
    <cellStyle name="20% - Accent6 2 23" xfId="1613"/>
    <cellStyle name="20% - Accent6 2 23 2" xfId="1614"/>
    <cellStyle name="20% - Accent6 2 23 2 2" xfId="9660"/>
    <cellStyle name="20% - Accent6 2 23 3" xfId="1615"/>
    <cellStyle name="20% - Accent6 2 23 3 2" xfId="6574"/>
    <cellStyle name="20% - Accent6 2 23 3 2 2" xfId="13009"/>
    <cellStyle name="20% - Accent6 2 23 3 2 2 2" xfId="15355"/>
    <cellStyle name="20% - Accent6 2 23 3 2 3" xfId="15354"/>
    <cellStyle name="20% - Accent6 2 23 3 3" xfId="11552"/>
    <cellStyle name="20% - Accent6 2 23 3 3 2" xfId="15356"/>
    <cellStyle name="20% - Accent6 2 23 3 4" xfId="15353"/>
    <cellStyle name="20% - Accent6 2 23 4" xfId="9661"/>
    <cellStyle name="20% - Accent6 2 24" xfId="1616"/>
    <cellStyle name="20% - Accent6 2 24 2" xfId="6575"/>
    <cellStyle name="20% - Accent6 2 24 2 2" xfId="13010"/>
    <cellStyle name="20% - Accent6 2 24 2 2 2" xfId="15359"/>
    <cellStyle name="20% - Accent6 2 24 2 3" xfId="15358"/>
    <cellStyle name="20% - Accent6 2 24 3" xfId="11553"/>
    <cellStyle name="20% - Accent6 2 24 3 2" xfId="15360"/>
    <cellStyle name="20% - Accent6 2 24 4" xfId="15357"/>
    <cellStyle name="20% - Accent6 2 25" xfId="1617"/>
    <cellStyle name="20% - Accent6 2 25 2" xfId="6576"/>
    <cellStyle name="20% - Accent6 2 25 2 2" xfId="13011"/>
    <cellStyle name="20% - Accent6 2 25 2 2 2" xfId="15363"/>
    <cellStyle name="20% - Accent6 2 25 2 3" xfId="15362"/>
    <cellStyle name="20% - Accent6 2 25 3" xfId="11554"/>
    <cellStyle name="20% - Accent6 2 25 3 2" xfId="15364"/>
    <cellStyle name="20% - Accent6 2 25 4" xfId="15361"/>
    <cellStyle name="20% - Accent6 2 26" xfId="1618"/>
    <cellStyle name="20% - Accent6 2 26 2" xfId="6577"/>
    <cellStyle name="20% - Accent6 2 26 2 2" xfId="13012"/>
    <cellStyle name="20% - Accent6 2 26 2 2 2" xfId="15367"/>
    <cellStyle name="20% - Accent6 2 26 2 3" xfId="15366"/>
    <cellStyle name="20% - Accent6 2 26 3" xfId="11555"/>
    <cellStyle name="20% - Accent6 2 26 3 2" xfId="15368"/>
    <cellStyle name="20% - Accent6 2 26 4" xfId="15365"/>
    <cellStyle name="20% - Accent6 2 27" xfId="1619"/>
    <cellStyle name="20% - Accent6 2 27 2" xfId="6578"/>
    <cellStyle name="20% - Accent6 2 27 2 2" xfId="13013"/>
    <cellStyle name="20% - Accent6 2 27 2 2 2" xfId="15371"/>
    <cellStyle name="20% - Accent6 2 27 2 3" xfId="15370"/>
    <cellStyle name="20% - Accent6 2 27 3" xfId="11556"/>
    <cellStyle name="20% - Accent6 2 27 3 2" xfId="15372"/>
    <cellStyle name="20% - Accent6 2 27 4" xfId="15369"/>
    <cellStyle name="20% - Accent6 2 28" xfId="1620"/>
    <cellStyle name="20% - Accent6 2 28 2" xfId="6579"/>
    <cellStyle name="20% - Accent6 2 28 2 2" xfId="13014"/>
    <cellStyle name="20% - Accent6 2 28 2 2 2" xfId="15375"/>
    <cellStyle name="20% - Accent6 2 28 2 3" xfId="15374"/>
    <cellStyle name="20% - Accent6 2 28 3" xfId="11557"/>
    <cellStyle name="20% - Accent6 2 28 3 2" xfId="15376"/>
    <cellStyle name="20% - Accent6 2 28 4" xfId="15373"/>
    <cellStyle name="20% - Accent6 2 29" xfId="1621"/>
    <cellStyle name="20% - Accent6 2 29 2" xfId="6580"/>
    <cellStyle name="20% - Accent6 2 29 2 2" xfId="13015"/>
    <cellStyle name="20% - Accent6 2 29 2 2 2" xfId="15379"/>
    <cellStyle name="20% - Accent6 2 29 2 3" xfId="15378"/>
    <cellStyle name="20% - Accent6 2 29 3" xfId="11558"/>
    <cellStyle name="20% - Accent6 2 29 3 2" xfId="15380"/>
    <cellStyle name="20% - Accent6 2 29 4" xfId="15377"/>
    <cellStyle name="20% - Accent6 2 3" xfId="171"/>
    <cellStyle name="20% - Accent6 2 3 2" xfId="1622"/>
    <cellStyle name="20% - Accent6 2 3 2 2" xfId="9662"/>
    <cellStyle name="20% - Accent6 2 3 3" xfId="1623"/>
    <cellStyle name="20% - Accent6 2 3 3 2" xfId="9663"/>
    <cellStyle name="20% - Accent6 2 3 4" xfId="1624"/>
    <cellStyle name="20% - Accent6 2 3 4 2" xfId="9664"/>
    <cellStyle name="20% - Accent6 2 3 5" xfId="9665"/>
    <cellStyle name="20% - Accent6 2 30" xfId="1625"/>
    <cellStyle name="20% - Accent6 2 30 2" xfId="6581"/>
    <cellStyle name="20% - Accent6 2 30 2 2" xfId="13016"/>
    <cellStyle name="20% - Accent6 2 30 2 2 2" xfId="15383"/>
    <cellStyle name="20% - Accent6 2 30 2 3" xfId="15382"/>
    <cellStyle name="20% - Accent6 2 30 3" xfId="11559"/>
    <cellStyle name="20% - Accent6 2 30 3 2" xfId="15384"/>
    <cellStyle name="20% - Accent6 2 30 4" xfId="15381"/>
    <cellStyle name="20% - Accent6 2 31" xfId="9666"/>
    <cellStyle name="20% - Accent6 2 32" xfId="9667"/>
    <cellStyle name="20% - Accent6 2 4" xfId="172"/>
    <cellStyle name="20% - Accent6 2 4 2" xfId="1626"/>
    <cellStyle name="20% - Accent6 2 4 2 2" xfId="9668"/>
    <cellStyle name="20% - Accent6 2 4 3" xfId="1627"/>
    <cellStyle name="20% - Accent6 2 4 3 2" xfId="9669"/>
    <cellStyle name="20% - Accent6 2 4 4" xfId="1628"/>
    <cellStyle name="20% - Accent6 2 4 4 2" xfId="9670"/>
    <cellStyle name="20% - Accent6 2 4 5" xfId="9671"/>
    <cellStyle name="20% - Accent6 2 5" xfId="173"/>
    <cellStyle name="20% - Accent6 2 5 2" xfId="1629"/>
    <cellStyle name="20% - Accent6 2 5 2 2" xfId="9672"/>
    <cellStyle name="20% - Accent6 2 5 3" xfId="1630"/>
    <cellStyle name="20% - Accent6 2 5 3 2" xfId="9673"/>
    <cellStyle name="20% - Accent6 2 5 4" xfId="1631"/>
    <cellStyle name="20% - Accent6 2 5 4 2" xfId="9674"/>
    <cellStyle name="20% - Accent6 2 5 5" xfId="9675"/>
    <cellStyle name="20% - Accent6 2 6" xfId="174"/>
    <cellStyle name="20% - Accent6 2 6 2" xfId="1632"/>
    <cellStyle name="20% - Accent6 2 6 2 2" xfId="9676"/>
    <cellStyle name="20% - Accent6 2 6 3" xfId="1633"/>
    <cellStyle name="20% - Accent6 2 6 3 2" xfId="9677"/>
    <cellStyle name="20% - Accent6 2 6 4" xfId="1634"/>
    <cellStyle name="20% - Accent6 2 6 4 2" xfId="9678"/>
    <cellStyle name="20% - Accent6 2 6 5" xfId="9679"/>
    <cellStyle name="20% - Accent6 2 7" xfId="1635"/>
    <cellStyle name="20% - Accent6 2 7 2" xfId="1636"/>
    <cellStyle name="20% - Accent6 2 7 2 2" xfId="9680"/>
    <cellStyle name="20% - Accent6 2 7 3" xfId="1637"/>
    <cellStyle name="20% - Accent6 2 7 3 2" xfId="9681"/>
    <cellStyle name="20% - Accent6 2 7 4" xfId="1638"/>
    <cellStyle name="20% - Accent6 2 7 4 2" xfId="9682"/>
    <cellStyle name="20% - Accent6 2 7 5" xfId="9683"/>
    <cellStyle name="20% - Accent6 2 8" xfId="1639"/>
    <cellStyle name="20% - Accent6 2 8 2" xfId="1640"/>
    <cellStyle name="20% - Accent6 2 8 2 2" xfId="9684"/>
    <cellStyle name="20% - Accent6 2 8 3" xfId="1641"/>
    <cellStyle name="20% - Accent6 2 8 3 2" xfId="9685"/>
    <cellStyle name="20% - Accent6 2 8 4" xfId="1642"/>
    <cellStyle name="20% - Accent6 2 8 4 2" xfId="9686"/>
    <cellStyle name="20% - Accent6 2 8 5" xfId="9687"/>
    <cellStyle name="20% - Accent6 2 9" xfId="1643"/>
    <cellStyle name="20% - Accent6 2 9 2" xfId="1644"/>
    <cellStyle name="20% - Accent6 2 9 2 2" xfId="9688"/>
    <cellStyle name="20% - Accent6 2 9 3" xfId="1645"/>
    <cellStyle name="20% - Accent6 2 9 3 2" xfId="9689"/>
    <cellStyle name="20% - Accent6 2 9 4" xfId="1646"/>
    <cellStyle name="20% - Accent6 2 9 4 2" xfId="9690"/>
    <cellStyle name="20% - Accent6 2 9 5" xfId="9691"/>
    <cellStyle name="20% - Accent6 3" xfId="175"/>
    <cellStyle name="20% - Accent6 3 10" xfId="1647"/>
    <cellStyle name="20% - Accent6 3 10 2" xfId="1648"/>
    <cellStyle name="20% - Accent6 3 10 2 2" xfId="9692"/>
    <cellStyle name="20% - Accent6 3 10 3" xfId="1649"/>
    <cellStyle name="20% - Accent6 3 10 3 2" xfId="9693"/>
    <cellStyle name="20% - Accent6 3 10 4" xfId="1650"/>
    <cellStyle name="20% - Accent6 3 10 4 2" xfId="9694"/>
    <cellStyle name="20% - Accent6 3 10 5" xfId="9695"/>
    <cellStyle name="20% - Accent6 3 11" xfId="1651"/>
    <cellStyle name="20% - Accent6 3 11 2" xfId="1652"/>
    <cellStyle name="20% - Accent6 3 11 2 2" xfId="9696"/>
    <cellStyle name="20% - Accent6 3 11 3" xfId="1653"/>
    <cellStyle name="20% - Accent6 3 11 3 2" xfId="9697"/>
    <cellStyle name="20% - Accent6 3 11 4" xfId="1654"/>
    <cellStyle name="20% - Accent6 3 11 4 2" xfId="9698"/>
    <cellStyle name="20% - Accent6 3 11 5" xfId="9699"/>
    <cellStyle name="20% - Accent6 3 12" xfId="1655"/>
    <cellStyle name="20% - Accent6 3 12 2" xfId="1656"/>
    <cellStyle name="20% - Accent6 3 12 2 2" xfId="9700"/>
    <cellStyle name="20% - Accent6 3 12 3" xfId="1657"/>
    <cellStyle name="20% - Accent6 3 12 3 2" xfId="9701"/>
    <cellStyle name="20% - Accent6 3 12 4" xfId="1658"/>
    <cellStyle name="20% - Accent6 3 12 4 2" xfId="9702"/>
    <cellStyle name="20% - Accent6 3 12 5" xfId="9703"/>
    <cellStyle name="20% - Accent6 3 13" xfId="1659"/>
    <cellStyle name="20% - Accent6 3 13 2" xfId="1660"/>
    <cellStyle name="20% - Accent6 3 13 2 2" xfId="9704"/>
    <cellStyle name="20% - Accent6 3 13 3" xfId="1661"/>
    <cellStyle name="20% - Accent6 3 13 3 2" xfId="9705"/>
    <cellStyle name="20% - Accent6 3 13 4" xfId="1662"/>
    <cellStyle name="20% - Accent6 3 13 4 2" xfId="9706"/>
    <cellStyle name="20% - Accent6 3 13 5" xfId="9707"/>
    <cellStyle name="20% - Accent6 3 14" xfId="1663"/>
    <cellStyle name="20% - Accent6 3 14 2" xfId="1664"/>
    <cellStyle name="20% - Accent6 3 14 2 2" xfId="9708"/>
    <cellStyle name="20% - Accent6 3 14 3" xfId="1665"/>
    <cellStyle name="20% - Accent6 3 14 3 2" xfId="9709"/>
    <cellStyle name="20% - Accent6 3 14 4" xfId="1666"/>
    <cellStyle name="20% - Accent6 3 14 4 2" xfId="9710"/>
    <cellStyle name="20% - Accent6 3 14 5" xfId="9711"/>
    <cellStyle name="20% - Accent6 3 15" xfId="1667"/>
    <cellStyle name="20% - Accent6 3 15 2" xfId="9712"/>
    <cellStyle name="20% - Accent6 3 16" xfId="1668"/>
    <cellStyle name="20% - Accent6 3 16 2" xfId="9713"/>
    <cellStyle name="20% - Accent6 3 17" xfId="1669"/>
    <cellStyle name="20% - Accent6 3 17 2" xfId="9714"/>
    <cellStyle name="20% - Accent6 3 18" xfId="9715"/>
    <cellStyle name="20% - Accent6 3 2" xfId="176"/>
    <cellStyle name="20% - Accent6 3 2 2" xfId="1670"/>
    <cellStyle name="20% - Accent6 3 2 2 2" xfId="9716"/>
    <cellStyle name="20% - Accent6 3 2 3" xfId="1671"/>
    <cellStyle name="20% - Accent6 3 2 3 2" xfId="9717"/>
    <cellStyle name="20% - Accent6 3 2 4" xfId="1672"/>
    <cellStyle name="20% - Accent6 3 2 4 2" xfId="9718"/>
    <cellStyle name="20% - Accent6 3 2 5" xfId="9719"/>
    <cellStyle name="20% - Accent6 3 3" xfId="177"/>
    <cellStyle name="20% - Accent6 3 3 2" xfId="1673"/>
    <cellStyle name="20% - Accent6 3 3 2 2" xfId="9720"/>
    <cellStyle name="20% - Accent6 3 3 3" xfId="1674"/>
    <cellStyle name="20% - Accent6 3 3 3 2" xfId="9721"/>
    <cellStyle name="20% - Accent6 3 3 4" xfId="1675"/>
    <cellStyle name="20% - Accent6 3 3 4 2" xfId="9722"/>
    <cellStyle name="20% - Accent6 3 3 5" xfId="9723"/>
    <cellStyle name="20% - Accent6 3 4" xfId="178"/>
    <cellStyle name="20% - Accent6 3 4 2" xfId="1676"/>
    <cellStyle name="20% - Accent6 3 4 2 2" xfId="9724"/>
    <cellStyle name="20% - Accent6 3 4 3" xfId="1677"/>
    <cellStyle name="20% - Accent6 3 4 3 2" xfId="9725"/>
    <cellStyle name="20% - Accent6 3 4 4" xfId="1678"/>
    <cellStyle name="20% - Accent6 3 4 4 2" xfId="9726"/>
    <cellStyle name="20% - Accent6 3 4 5" xfId="9727"/>
    <cellStyle name="20% - Accent6 3 5" xfId="179"/>
    <cellStyle name="20% - Accent6 3 5 2" xfId="1679"/>
    <cellStyle name="20% - Accent6 3 5 2 2" xfId="9728"/>
    <cellStyle name="20% - Accent6 3 5 3" xfId="1680"/>
    <cellStyle name="20% - Accent6 3 5 3 2" xfId="9729"/>
    <cellStyle name="20% - Accent6 3 5 4" xfId="1681"/>
    <cellStyle name="20% - Accent6 3 5 4 2" xfId="9730"/>
    <cellStyle name="20% - Accent6 3 5 5" xfId="9731"/>
    <cellStyle name="20% - Accent6 3 6" xfId="180"/>
    <cellStyle name="20% - Accent6 3 6 2" xfId="1682"/>
    <cellStyle name="20% - Accent6 3 6 2 2" xfId="9732"/>
    <cellStyle name="20% - Accent6 3 6 3" xfId="1683"/>
    <cellStyle name="20% - Accent6 3 6 3 2" xfId="9733"/>
    <cellStyle name="20% - Accent6 3 6 4" xfId="1684"/>
    <cellStyle name="20% - Accent6 3 6 4 2" xfId="9734"/>
    <cellStyle name="20% - Accent6 3 6 5" xfId="9735"/>
    <cellStyle name="20% - Accent6 3 7" xfId="1685"/>
    <cellStyle name="20% - Accent6 3 7 2" xfId="1686"/>
    <cellStyle name="20% - Accent6 3 7 2 2" xfId="9736"/>
    <cellStyle name="20% - Accent6 3 7 3" xfId="1687"/>
    <cellStyle name="20% - Accent6 3 7 3 2" xfId="9737"/>
    <cellStyle name="20% - Accent6 3 7 4" xfId="1688"/>
    <cellStyle name="20% - Accent6 3 7 4 2" xfId="9738"/>
    <cellStyle name="20% - Accent6 3 7 5" xfId="9739"/>
    <cellStyle name="20% - Accent6 3 8" xfId="1689"/>
    <cellStyle name="20% - Accent6 3 8 2" xfId="1690"/>
    <cellStyle name="20% - Accent6 3 8 2 2" xfId="9740"/>
    <cellStyle name="20% - Accent6 3 8 3" xfId="1691"/>
    <cellStyle name="20% - Accent6 3 8 3 2" xfId="9741"/>
    <cellStyle name="20% - Accent6 3 8 4" xfId="1692"/>
    <cellStyle name="20% - Accent6 3 8 4 2" xfId="9742"/>
    <cellStyle name="20% - Accent6 3 8 5" xfId="9743"/>
    <cellStyle name="20% - Accent6 3 9" xfId="1693"/>
    <cellStyle name="20% - Accent6 3 9 2" xfId="1694"/>
    <cellStyle name="20% - Accent6 3 9 2 2" xfId="9744"/>
    <cellStyle name="20% - Accent6 3 9 3" xfId="1695"/>
    <cellStyle name="20% - Accent6 3 9 3 2" xfId="9745"/>
    <cellStyle name="20% - Accent6 3 9 4" xfId="1696"/>
    <cellStyle name="20% - Accent6 3 9 4 2" xfId="9746"/>
    <cellStyle name="20% - Accent6 3 9 5" xfId="9747"/>
    <cellStyle name="20% - Accent6 4" xfId="1697"/>
    <cellStyle name="20% - Accent6 4 10" xfId="1698"/>
    <cellStyle name="20% - Accent6 4 10 2" xfId="6582"/>
    <cellStyle name="20% - Accent6 4 10 2 2" xfId="13017"/>
    <cellStyle name="20% - Accent6 4 10 2 2 2" xfId="15387"/>
    <cellStyle name="20% - Accent6 4 10 2 3" xfId="15386"/>
    <cellStyle name="20% - Accent6 4 10 3" xfId="11560"/>
    <cellStyle name="20% - Accent6 4 10 3 2" xfId="15388"/>
    <cellStyle name="20% - Accent6 4 10 4" xfId="15385"/>
    <cellStyle name="20% - Accent6 4 11" xfId="1699"/>
    <cellStyle name="20% - Accent6 4 11 2" xfId="6583"/>
    <cellStyle name="20% - Accent6 4 11 2 2" xfId="13018"/>
    <cellStyle name="20% - Accent6 4 11 2 2 2" xfId="15391"/>
    <cellStyle name="20% - Accent6 4 11 2 3" xfId="15390"/>
    <cellStyle name="20% - Accent6 4 11 3" xfId="11561"/>
    <cellStyle name="20% - Accent6 4 11 3 2" xfId="15392"/>
    <cellStyle name="20% - Accent6 4 11 4" xfId="15389"/>
    <cellStyle name="20% - Accent6 4 12" xfId="1700"/>
    <cellStyle name="20% - Accent6 4 12 2" xfId="6584"/>
    <cellStyle name="20% - Accent6 4 12 2 2" xfId="13019"/>
    <cellStyle name="20% - Accent6 4 12 2 2 2" xfId="15395"/>
    <cellStyle name="20% - Accent6 4 12 2 3" xfId="15394"/>
    <cellStyle name="20% - Accent6 4 12 3" xfId="11562"/>
    <cellStyle name="20% - Accent6 4 12 3 2" xfId="15396"/>
    <cellStyle name="20% - Accent6 4 12 4" xfId="15393"/>
    <cellStyle name="20% - Accent6 4 13" xfId="1701"/>
    <cellStyle name="20% - Accent6 4 13 2" xfId="6585"/>
    <cellStyle name="20% - Accent6 4 13 2 2" xfId="13020"/>
    <cellStyle name="20% - Accent6 4 13 2 2 2" xfId="15399"/>
    <cellStyle name="20% - Accent6 4 13 2 3" xfId="15398"/>
    <cellStyle name="20% - Accent6 4 13 3" xfId="11563"/>
    <cellStyle name="20% - Accent6 4 13 3 2" xfId="15400"/>
    <cellStyle name="20% - Accent6 4 13 4" xfId="15397"/>
    <cellStyle name="20% - Accent6 4 14" xfId="1702"/>
    <cellStyle name="20% - Accent6 4 14 2" xfId="6586"/>
    <cellStyle name="20% - Accent6 4 14 2 2" xfId="13021"/>
    <cellStyle name="20% - Accent6 4 14 2 2 2" xfId="15403"/>
    <cellStyle name="20% - Accent6 4 14 2 3" xfId="15402"/>
    <cellStyle name="20% - Accent6 4 14 3" xfId="11564"/>
    <cellStyle name="20% - Accent6 4 14 3 2" xfId="15404"/>
    <cellStyle name="20% - Accent6 4 14 4" xfId="15401"/>
    <cellStyle name="20% - Accent6 4 15" xfId="9748"/>
    <cellStyle name="20% - Accent6 4 2" xfId="1703"/>
    <cellStyle name="20% - Accent6 4 2 2" xfId="1704"/>
    <cellStyle name="20% - Accent6 4 2 2 2" xfId="6588"/>
    <cellStyle name="20% - Accent6 4 2 2 2 2" xfId="13023"/>
    <cellStyle name="20% - Accent6 4 2 2 2 2 2" xfId="15408"/>
    <cellStyle name="20% - Accent6 4 2 2 2 3" xfId="15407"/>
    <cellStyle name="20% - Accent6 4 2 2 3" xfId="11566"/>
    <cellStyle name="20% - Accent6 4 2 2 3 2" xfId="15409"/>
    <cellStyle name="20% - Accent6 4 2 2 4" xfId="15406"/>
    <cellStyle name="20% - Accent6 4 2 3" xfId="6587"/>
    <cellStyle name="20% - Accent6 4 2 3 2" xfId="13022"/>
    <cellStyle name="20% - Accent6 4 2 3 2 2" xfId="15411"/>
    <cellStyle name="20% - Accent6 4 2 3 3" xfId="15410"/>
    <cellStyle name="20% - Accent6 4 2 4" xfId="7891"/>
    <cellStyle name="20% - Accent6 4 2 4 2" xfId="14326"/>
    <cellStyle name="20% - Accent6 4 2 4 2 2" xfId="15413"/>
    <cellStyle name="20% - Accent6 4 2 4 3" xfId="15412"/>
    <cellStyle name="20% - Accent6 4 2 5" xfId="11565"/>
    <cellStyle name="20% - Accent6 4 2 5 2" xfId="15414"/>
    <cellStyle name="20% - Accent6 4 2 6" xfId="15405"/>
    <cellStyle name="20% - Accent6 4 3" xfId="1705"/>
    <cellStyle name="20% - Accent6 4 3 2" xfId="1706"/>
    <cellStyle name="20% - Accent6 4 3 2 2" xfId="6590"/>
    <cellStyle name="20% - Accent6 4 3 2 2 2" xfId="13025"/>
    <cellStyle name="20% - Accent6 4 3 2 2 2 2" xfId="15418"/>
    <cellStyle name="20% - Accent6 4 3 2 2 3" xfId="15417"/>
    <cellStyle name="20% - Accent6 4 3 2 3" xfId="11568"/>
    <cellStyle name="20% - Accent6 4 3 2 3 2" xfId="15419"/>
    <cellStyle name="20% - Accent6 4 3 2 4" xfId="15416"/>
    <cellStyle name="20% - Accent6 4 3 3" xfId="6589"/>
    <cellStyle name="20% - Accent6 4 3 3 2" xfId="13024"/>
    <cellStyle name="20% - Accent6 4 3 3 2 2" xfId="15421"/>
    <cellStyle name="20% - Accent6 4 3 3 3" xfId="15420"/>
    <cellStyle name="20% - Accent6 4 3 4" xfId="7892"/>
    <cellStyle name="20% - Accent6 4 3 4 2" xfId="14327"/>
    <cellStyle name="20% - Accent6 4 3 4 2 2" xfId="15423"/>
    <cellStyle name="20% - Accent6 4 3 4 3" xfId="15422"/>
    <cellStyle name="20% - Accent6 4 3 5" xfId="11567"/>
    <cellStyle name="20% - Accent6 4 3 5 2" xfId="15424"/>
    <cellStyle name="20% - Accent6 4 3 6" xfId="15415"/>
    <cellStyle name="20% - Accent6 4 4" xfId="1707"/>
    <cellStyle name="20% - Accent6 4 4 2" xfId="1708"/>
    <cellStyle name="20% - Accent6 4 4 2 2" xfId="9749"/>
    <cellStyle name="20% - Accent6 4 4 3" xfId="1709"/>
    <cellStyle name="20% - Accent6 4 4 3 2" xfId="6591"/>
    <cellStyle name="20% - Accent6 4 4 3 2 2" xfId="13026"/>
    <cellStyle name="20% - Accent6 4 4 3 2 2 2" xfId="15427"/>
    <cellStyle name="20% - Accent6 4 4 3 2 3" xfId="15426"/>
    <cellStyle name="20% - Accent6 4 4 3 3" xfId="11569"/>
    <cellStyle name="20% - Accent6 4 4 3 3 2" xfId="15428"/>
    <cellStyle name="20% - Accent6 4 4 3 4" xfId="15425"/>
    <cellStyle name="20% - Accent6 4 4 4" xfId="9750"/>
    <cellStyle name="20% - Accent6 4 5" xfId="1710"/>
    <cellStyle name="20% - Accent6 4 5 2" xfId="1711"/>
    <cellStyle name="20% - Accent6 4 5 2 2" xfId="9751"/>
    <cellStyle name="20% - Accent6 4 5 3" xfId="1712"/>
    <cellStyle name="20% - Accent6 4 5 3 2" xfId="6592"/>
    <cellStyle name="20% - Accent6 4 5 3 2 2" xfId="13027"/>
    <cellStyle name="20% - Accent6 4 5 3 2 2 2" xfId="15431"/>
    <cellStyle name="20% - Accent6 4 5 3 2 3" xfId="15430"/>
    <cellStyle name="20% - Accent6 4 5 3 3" xfId="11570"/>
    <cellStyle name="20% - Accent6 4 5 3 3 2" xfId="15432"/>
    <cellStyle name="20% - Accent6 4 5 3 4" xfId="15429"/>
    <cellStyle name="20% - Accent6 4 5 4" xfId="9752"/>
    <cellStyle name="20% - Accent6 4 6" xfId="1713"/>
    <cellStyle name="20% - Accent6 4 6 2" xfId="1714"/>
    <cellStyle name="20% - Accent6 4 6 2 2" xfId="9753"/>
    <cellStyle name="20% - Accent6 4 6 3" xfId="1715"/>
    <cellStyle name="20% - Accent6 4 6 3 2" xfId="6593"/>
    <cellStyle name="20% - Accent6 4 6 3 2 2" xfId="13028"/>
    <cellStyle name="20% - Accent6 4 6 3 2 2 2" xfId="15435"/>
    <cellStyle name="20% - Accent6 4 6 3 2 3" xfId="15434"/>
    <cellStyle name="20% - Accent6 4 6 3 3" xfId="11571"/>
    <cellStyle name="20% - Accent6 4 6 3 3 2" xfId="15436"/>
    <cellStyle name="20% - Accent6 4 6 3 4" xfId="15433"/>
    <cellStyle name="20% - Accent6 4 6 4" xfId="9754"/>
    <cellStyle name="20% - Accent6 4 7" xfId="1716"/>
    <cellStyle name="20% - Accent6 4 7 2" xfId="6594"/>
    <cellStyle name="20% - Accent6 4 7 2 2" xfId="13029"/>
    <cellStyle name="20% - Accent6 4 7 2 2 2" xfId="15439"/>
    <cellStyle name="20% - Accent6 4 7 2 3" xfId="15438"/>
    <cellStyle name="20% - Accent6 4 7 3" xfId="11572"/>
    <cellStyle name="20% - Accent6 4 7 3 2" xfId="15440"/>
    <cellStyle name="20% - Accent6 4 7 4" xfId="15437"/>
    <cellStyle name="20% - Accent6 4 8" xfId="1717"/>
    <cellStyle name="20% - Accent6 4 8 2" xfId="6595"/>
    <cellStyle name="20% - Accent6 4 8 2 2" xfId="13030"/>
    <cellStyle name="20% - Accent6 4 8 2 2 2" xfId="15443"/>
    <cellStyle name="20% - Accent6 4 8 2 3" xfId="15442"/>
    <cellStyle name="20% - Accent6 4 8 3" xfId="11573"/>
    <cellStyle name="20% - Accent6 4 8 3 2" xfId="15444"/>
    <cellStyle name="20% - Accent6 4 8 4" xfId="15441"/>
    <cellStyle name="20% - Accent6 4 9" xfId="1718"/>
    <cellStyle name="20% - Accent6 4 9 2" xfId="6596"/>
    <cellStyle name="20% - Accent6 4 9 2 2" xfId="13031"/>
    <cellStyle name="20% - Accent6 4 9 2 2 2" xfId="15447"/>
    <cellStyle name="20% - Accent6 4 9 2 3" xfId="15446"/>
    <cellStyle name="20% - Accent6 4 9 3" xfId="11574"/>
    <cellStyle name="20% - Accent6 4 9 3 2" xfId="15448"/>
    <cellStyle name="20% - Accent6 4 9 4" xfId="15445"/>
    <cellStyle name="20% - Accent6 5" xfId="1719"/>
    <cellStyle name="20% - Accent6 5 2" xfId="1720"/>
    <cellStyle name="20% - Accent6 5 2 2" xfId="9755"/>
    <cellStyle name="20% - Accent6 5 3" xfId="1721"/>
    <cellStyle name="20% - Accent6 5 3 2" xfId="9756"/>
    <cellStyle name="20% - Accent6 5 4" xfId="1722"/>
    <cellStyle name="20% - Accent6 5 4 2" xfId="9757"/>
    <cellStyle name="20% - Accent6 5 5" xfId="9758"/>
    <cellStyle name="20% - Accent6 6" xfId="1723"/>
    <cellStyle name="20% - Accent6 6 2" xfId="9759"/>
    <cellStyle name="20% - Accent6 7" xfId="1724"/>
    <cellStyle name="20% - Accent6 7 2" xfId="9760"/>
    <cellStyle name="20% - Accent6 8" xfId="1725"/>
    <cellStyle name="20% - Accent6 8 2" xfId="9761"/>
    <cellStyle name="20% - Accent6 9" xfId="1726"/>
    <cellStyle name="20% - Accent6 9 2" xfId="9762"/>
    <cellStyle name="20% – rõhk1" xfId="1" builtinId="30" customBuiltin="1"/>
    <cellStyle name="20% – rõhk1 10" xfId="6261"/>
    <cellStyle name="20% – rõhk1 10 2" xfId="7719"/>
    <cellStyle name="20% – rõhk1 10 2 2" xfId="14154"/>
    <cellStyle name="20% – rõhk1 10 2 2 2" xfId="15451"/>
    <cellStyle name="20% – rõhk1 10 2 3" xfId="15450"/>
    <cellStyle name="20% – rõhk1 10 3" xfId="12696"/>
    <cellStyle name="20% – rõhk1 10 3 2" xfId="15452"/>
    <cellStyle name="20% – rõhk1 10 4" xfId="15449"/>
    <cellStyle name="20% – rõhk1 11" xfId="6597"/>
    <cellStyle name="20% – rõhk1 11 2" xfId="13032"/>
    <cellStyle name="20% – rõhk1 11 2 2" xfId="15454"/>
    <cellStyle name="20% – rõhk1 11 3" xfId="15453"/>
    <cellStyle name="20% – rõhk1 12" xfId="11266"/>
    <cellStyle name="20% – rõhk1 12 2" xfId="15455"/>
    <cellStyle name="20% – rõhk1 2" xfId="1727"/>
    <cellStyle name="20% – rõhk1 2 2" xfId="1728"/>
    <cellStyle name="20% – rõhk1 2 2 2" xfId="6262"/>
    <cellStyle name="20% – rõhk1 2 2 2 2" xfId="7720"/>
    <cellStyle name="20% – rõhk1 2 2 2 2 2" xfId="14155"/>
    <cellStyle name="20% – rõhk1 2 2 2 2 2 2" xfId="15460"/>
    <cellStyle name="20% – rõhk1 2 2 2 2 3" xfId="15459"/>
    <cellStyle name="20% – rõhk1 2 2 2 3" xfId="12697"/>
    <cellStyle name="20% – rõhk1 2 2 2 3 2" xfId="15461"/>
    <cellStyle name="20% – rõhk1 2 2 2 4" xfId="15458"/>
    <cellStyle name="20% – rõhk1 2 2 3" xfId="6599"/>
    <cellStyle name="20% – rõhk1 2 2 3 2" xfId="13034"/>
    <cellStyle name="20% – rõhk1 2 2 3 2 2" xfId="15463"/>
    <cellStyle name="20% – rõhk1 2 2 3 3" xfId="15462"/>
    <cellStyle name="20% – rõhk1 2 2 4" xfId="11576"/>
    <cellStyle name="20% – rõhk1 2 2 4 2" xfId="15464"/>
    <cellStyle name="20% – rõhk1 2 2 5" xfId="15457"/>
    <cellStyle name="20% – rõhk1 2 3" xfId="6263"/>
    <cellStyle name="20% – rõhk1 2 3 2" xfId="7721"/>
    <cellStyle name="20% – rõhk1 2 3 2 2" xfId="14156"/>
    <cellStyle name="20% – rõhk1 2 3 2 2 2" xfId="15467"/>
    <cellStyle name="20% – rõhk1 2 3 2 3" xfId="15466"/>
    <cellStyle name="20% – rõhk1 2 3 3" xfId="12698"/>
    <cellStyle name="20% – rõhk1 2 3 3 2" xfId="15468"/>
    <cellStyle name="20% – rõhk1 2 3 4" xfId="15465"/>
    <cellStyle name="20% – rõhk1 2 4" xfId="6598"/>
    <cellStyle name="20% – rõhk1 2 4 2" xfId="13033"/>
    <cellStyle name="20% – rõhk1 2 4 2 2" xfId="15470"/>
    <cellStyle name="20% – rõhk1 2 4 3" xfId="15469"/>
    <cellStyle name="20% – rõhk1 2 5" xfId="11575"/>
    <cellStyle name="20% – rõhk1 2 5 2" xfId="15471"/>
    <cellStyle name="20% – rõhk1 2 6" xfId="15456"/>
    <cellStyle name="20% – rõhk1 3" xfId="1729"/>
    <cellStyle name="20% – rõhk1 3 2" xfId="6264"/>
    <cellStyle name="20% – rõhk1 3 2 2" xfId="7722"/>
    <cellStyle name="20% – rõhk1 3 2 2 2" xfId="14157"/>
    <cellStyle name="20% – rõhk1 3 2 2 2 2" xfId="15475"/>
    <cellStyle name="20% – rõhk1 3 2 2 3" xfId="15474"/>
    <cellStyle name="20% – rõhk1 3 2 3" xfId="12699"/>
    <cellStyle name="20% – rõhk1 3 2 3 2" xfId="15476"/>
    <cellStyle name="20% – rõhk1 3 2 4" xfId="15473"/>
    <cellStyle name="20% – rõhk1 3 3" xfId="6600"/>
    <cellStyle name="20% – rõhk1 3 3 2" xfId="13035"/>
    <cellStyle name="20% – rõhk1 3 3 2 2" xfId="15478"/>
    <cellStyle name="20% – rõhk1 3 3 3" xfId="15477"/>
    <cellStyle name="20% – rõhk1 3 4" xfId="11577"/>
    <cellStyle name="20% – rõhk1 3 4 2" xfId="15479"/>
    <cellStyle name="20% – rõhk1 3 5" xfId="15472"/>
    <cellStyle name="20% – rõhk1 4" xfId="1730"/>
    <cellStyle name="20% – rõhk1 4 2" xfId="6265"/>
    <cellStyle name="20% – rõhk1 4 2 2" xfId="7723"/>
    <cellStyle name="20% – rõhk1 4 2 2 2" xfId="14158"/>
    <cellStyle name="20% – rõhk1 4 2 2 2 2" xfId="15483"/>
    <cellStyle name="20% – rõhk1 4 2 2 3" xfId="15482"/>
    <cellStyle name="20% – rõhk1 4 2 3" xfId="12700"/>
    <cellStyle name="20% – rõhk1 4 2 3 2" xfId="15484"/>
    <cellStyle name="20% – rõhk1 4 2 4" xfId="15481"/>
    <cellStyle name="20% – rõhk1 4 3" xfId="6601"/>
    <cellStyle name="20% – rõhk1 4 3 2" xfId="13036"/>
    <cellStyle name="20% – rõhk1 4 3 2 2" xfId="15486"/>
    <cellStyle name="20% – rõhk1 4 3 3" xfId="15485"/>
    <cellStyle name="20% – rõhk1 4 4" xfId="11578"/>
    <cellStyle name="20% – rõhk1 4 4 2" xfId="15487"/>
    <cellStyle name="20% – rõhk1 4 5" xfId="15480"/>
    <cellStyle name="20% – rõhk1 5" xfId="1731"/>
    <cellStyle name="20% – rõhk1 5 2" xfId="6266"/>
    <cellStyle name="20% – rõhk1 5 2 2" xfId="7724"/>
    <cellStyle name="20% – rõhk1 5 2 2 2" xfId="14159"/>
    <cellStyle name="20% – rõhk1 5 2 2 2 2" xfId="15491"/>
    <cellStyle name="20% – rõhk1 5 2 2 3" xfId="15490"/>
    <cellStyle name="20% – rõhk1 5 2 3" xfId="12701"/>
    <cellStyle name="20% – rõhk1 5 2 3 2" xfId="15492"/>
    <cellStyle name="20% – rõhk1 5 2 4" xfId="15489"/>
    <cellStyle name="20% – rõhk1 5 3" xfId="6602"/>
    <cellStyle name="20% – rõhk1 5 3 2" xfId="13037"/>
    <cellStyle name="20% – rõhk1 5 3 2 2" xfId="15494"/>
    <cellStyle name="20% – rõhk1 5 3 3" xfId="15493"/>
    <cellStyle name="20% – rõhk1 5 4" xfId="11579"/>
    <cellStyle name="20% – rõhk1 5 4 2" xfId="15495"/>
    <cellStyle name="20% – rõhk1 5 5" xfId="15488"/>
    <cellStyle name="20% – rõhk1 6" xfId="1732"/>
    <cellStyle name="20% – rõhk1 6 2" xfId="6267"/>
    <cellStyle name="20% – rõhk1 6 2 2" xfId="7725"/>
    <cellStyle name="20% – rõhk1 6 2 2 2" xfId="14160"/>
    <cellStyle name="20% – rõhk1 6 2 2 2 2" xfId="15499"/>
    <cellStyle name="20% – rõhk1 6 2 2 3" xfId="15498"/>
    <cellStyle name="20% – rõhk1 6 2 3" xfId="12702"/>
    <cellStyle name="20% – rõhk1 6 2 3 2" xfId="15500"/>
    <cellStyle name="20% – rõhk1 6 2 4" xfId="15497"/>
    <cellStyle name="20% – rõhk1 6 3" xfId="6603"/>
    <cellStyle name="20% – rõhk1 6 3 2" xfId="13038"/>
    <cellStyle name="20% – rõhk1 6 3 2 2" xfId="15502"/>
    <cellStyle name="20% – rõhk1 6 3 3" xfId="15501"/>
    <cellStyle name="20% – rõhk1 6 4" xfId="11580"/>
    <cellStyle name="20% – rõhk1 6 4 2" xfId="15503"/>
    <cellStyle name="20% – rõhk1 6 5" xfId="15496"/>
    <cellStyle name="20% – rõhk1 7" xfId="1733"/>
    <cellStyle name="20% – rõhk1 7 2" xfId="6268"/>
    <cellStyle name="20% – rõhk1 7 2 2" xfId="7726"/>
    <cellStyle name="20% – rõhk1 7 2 2 2" xfId="14161"/>
    <cellStyle name="20% – rõhk1 7 2 2 2 2" xfId="15507"/>
    <cellStyle name="20% – rõhk1 7 2 2 3" xfId="15506"/>
    <cellStyle name="20% – rõhk1 7 2 3" xfId="12703"/>
    <cellStyle name="20% – rõhk1 7 2 3 2" xfId="15508"/>
    <cellStyle name="20% – rõhk1 7 2 4" xfId="15505"/>
    <cellStyle name="20% – rõhk1 7 3" xfId="6604"/>
    <cellStyle name="20% – rõhk1 7 3 2" xfId="13039"/>
    <cellStyle name="20% – rõhk1 7 3 2 2" xfId="15510"/>
    <cellStyle name="20% – rõhk1 7 3 3" xfId="15509"/>
    <cellStyle name="20% – rõhk1 7 4" xfId="11581"/>
    <cellStyle name="20% – rõhk1 7 4 2" xfId="15511"/>
    <cellStyle name="20% – rõhk1 7 5" xfId="15504"/>
    <cellStyle name="20% – rõhk1 8" xfId="1734"/>
    <cellStyle name="20% – rõhk1 8 2" xfId="6269"/>
    <cellStyle name="20% – rõhk1 8 2 2" xfId="7727"/>
    <cellStyle name="20% – rõhk1 8 2 2 2" xfId="14162"/>
    <cellStyle name="20% – rõhk1 8 2 2 2 2" xfId="15515"/>
    <cellStyle name="20% – rõhk1 8 2 2 3" xfId="15514"/>
    <cellStyle name="20% – rõhk1 8 2 3" xfId="12704"/>
    <cellStyle name="20% – rõhk1 8 2 3 2" xfId="15516"/>
    <cellStyle name="20% – rõhk1 8 2 4" xfId="15513"/>
    <cellStyle name="20% – rõhk1 8 3" xfId="6605"/>
    <cellStyle name="20% – rõhk1 8 3 2" xfId="13040"/>
    <cellStyle name="20% – rõhk1 8 3 2 2" xfId="15518"/>
    <cellStyle name="20% – rõhk1 8 3 3" xfId="15517"/>
    <cellStyle name="20% – rõhk1 8 4" xfId="11582"/>
    <cellStyle name="20% – rõhk1 8 4 2" xfId="15519"/>
    <cellStyle name="20% – rõhk1 8 5" xfId="15512"/>
    <cellStyle name="20% – rõhk1 9" xfId="6270"/>
    <cellStyle name="20% – rõhk1 9 2" xfId="7728"/>
    <cellStyle name="20% – rõhk1 9 2 2" xfId="14163"/>
    <cellStyle name="20% – rõhk1 9 2 2 2" xfId="15522"/>
    <cellStyle name="20% – rõhk1 9 2 3" xfId="15521"/>
    <cellStyle name="20% – rõhk1 9 3" xfId="12705"/>
    <cellStyle name="20% – rõhk1 9 3 2" xfId="15523"/>
    <cellStyle name="20% – rõhk1 9 4" xfId="15520"/>
    <cellStyle name="20% – rõhk2" xfId="4" builtinId="34" customBuiltin="1"/>
    <cellStyle name="20% – rõhk2 10" xfId="6271"/>
    <cellStyle name="20% – rõhk2 10 2" xfId="7729"/>
    <cellStyle name="20% – rõhk2 10 2 2" xfId="14164"/>
    <cellStyle name="20% – rõhk2 10 2 2 2" xfId="15526"/>
    <cellStyle name="20% – rõhk2 10 2 3" xfId="15525"/>
    <cellStyle name="20% – rõhk2 10 3" xfId="12706"/>
    <cellStyle name="20% – rõhk2 10 3 2" xfId="15527"/>
    <cellStyle name="20% – rõhk2 10 4" xfId="15524"/>
    <cellStyle name="20% – rõhk2 11" xfId="6606"/>
    <cellStyle name="20% – rõhk2 11 2" xfId="13041"/>
    <cellStyle name="20% – rõhk2 11 2 2" xfId="15529"/>
    <cellStyle name="20% – rõhk2 11 3" xfId="15528"/>
    <cellStyle name="20% – rõhk2 12" xfId="11268"/>
    <cellStyle name="20% – rõhk2 12 2" xfId="15530"/>
    <cellStyle name="20% – rõhk2 2" xfId="1735"/>
    <cellStyle name="20% – rõhk2 2 2" xfId="1736"/>
    <cellStyle name="20% – rõhk2 2 2 2" xfId="6272"/>
    <cellStyle name="20% – rõhk2 2 2 2 2" xfId="7730"/>
    <cellStyle name="20% – rõhk2 2 2 2 2 2" xfId="14165"/>
    <cellStyle name="20% – rõhk2 2 2 2 2 2 2" xfId="15535"/>
    <cellStyle name="20% – rõhk2 2 2 2 2 3" xfId="15534"/>
    <cellStyle name="20% – rõhk2 2 2 2 3" xfId="12707"/>
    <cellStyle name="20% – rõhk2 2 2 2 3 2" xfId="15536"/>
    <cellStyle name="20% – rõhk2 2 2 2 4" xfId="15533"/>
    <cellStyle name="20% – rõhk2 2 2 3" xfId="6608"/>
    <cellStyle name="20% – rõhk2 2 2 3 2" xfId="13043"/>
    <cellStyle name="20% – rõhk2 2 2 3 2 2" xfId="15538"/>
    <cellStyle name="20% – rõhk2 2 2 3 3" xfId="15537"/>
    <cellStyle name="20% – rõhk2 2 2 4" xfId="11584"/>
    <cellStyle name="20% – rõhk2 2 2 4 2" xfId="15539"/>
    <cellStyle name="20% – rõhk2 2 2 5" xfId="15532"/>
    <cellStyle name="20% – rõhk2 2 3" xfId="6273"/>
    <cellStyle name="20% – rõhk2 2 3 2" xfId="7731"/>
    <cellStyle name="20% – rõhk2 2 3 2 2" xfId="14166"/>
    <cellStyle name="20% – rõhk2 2 3 2 2 2" xfId="15542"/>
    <cellStyle name="20% – rõhk2 2 3 2 3" xfId="15541"/>
    <cellStyle name="20% – rõhk2 2 3 3" xfId="12708"/>
    <cellStyle name="20% – rõhk2 2 3 3 2" xfId="15543"/>
    <cellStyle name="20% – rõhk2 2 3 4" xfId="15540"/>
    <cellStyle name="20% – rõhk2 2 4" xfId="6607"/>
    <cellStyle name="20% – rõhk2 2 4 2" xfId="13042"/>
    <cellStyle name="20% – rõhk2 2 4 2 2" xfId="15545"/>
    <cellStyle name="20% – rõhk2 2 4 3" xfId="15544"/>
    <cellStyle name="20% – rõhk2 2 5" xfId="11583"/>
    <cellStyle name="20% – rõhk2 2 5 2" xfId="15546"/>
    <cellStyle name="20% – rõhk2 2 6" xfId="15531"/>
    <cellStyle name="20% – rõhk2 3" xfId="1737"/>
    <cellStyle name="20% – rõhk2 3 2" xfId="6274"/>
    <cellStyle name="20% – rõhk2 3 2 2" xfId="7732"/>
    <cellStyle name="20% – rõhk2 3 2 2 2" xfId="14167"/>
    <cellStyle name="20% – rõhk2 3 2 2 2 2" xfId="15550"/>
    <cellStyle name="20% – rõhk2 3 2 2 3" xfId="15549"/>
    <cellStyle name="20% – rõhk2 3 2 3" xfId="12709"/>
    <cellStyle name="20% – rõhk2 3 2 3 2" xfId="15551"/>
    <cellStyle name="20% – rõhk2 3 2 4" xfId="15548"/>
    <cellStyle name="20% – rõhk2 3 3" xfId="6609"/>
    <cellStyle name="20% – rõhk2 3 3 2" xfId="13044"/>
    <cellStyle name="20% – rõhk2 3 3 2 2" xfId="15553"/>
    <cellStyle name="20% – rõhk2 3 3 3" xfId="15552"/>
    <cellStyle name="20% – rõhk2 3 4" xfId="11585"/>
    <cellStyle name="20% – rõhk2 3 4 2" xfId="15554"/>
    <cellStyle name="20% – rõhk2 3 5" xfId="15547"/>
    <cellStyle name="20% – rõhk2 4" xfId="1738"/>
    <cellStyle name="20% – rõhk2 4 2" xfId="6275"/>
    <cellStyle name="20% – rõhk2 4 2 2" xfId="7733"/>
    <cellStyle name="20% – rõhk2 4 2 2 2" xfId="14168"/>
    <cellStyle name="20% – rõhk2 4 2 2 2 2" xfId="15558"/>
    <cellStyle name="20% – rõhk2 4 2 2 3" xfId="15557"/>
    <cellStyle name="20% – rõhk2 4 2 3" xfId="12710"/>
    <cellStyle name="20% – rõhk2 4 2 3 2" xfId="15559"/>
    <cellStyle name="20% – rõhk2 4 2 4" xfId="15556"/>
    <cellStyle name="20% – rõhk2 4 3" xfId="6610"/>
    <cellStyle name="20% – rõhk2 4 3 2" xfId="13045"/>
    <cellStyle name="20% – rõhk2 4 3 2 2" xfId="15561"/>
    <cellStyle name="20% – rõhk2 4 3 3" xfId="15560"/>
    <cellStyle name="20% – rõhk2 4 4" xfId="11586"/>
    <cellStyle name="20% – rõhk2 4 4 2" xfId="15562"/>
    <cellStyle name="20% – rõhk2 4 5" xfId="15555"/>
    <cellStyle name="20% – rõhk2 5" xfId="1739"/>
    <cellStyle name="20% – rõhk2 5 2" xfId="6276"/>
    <cellStyle name="20% – rõhk2 5 2 2" xfId="7734"/>
    <cellStyle name="20% – rõhk2 5 2 2 2" xfId="14169"/>
    <cellStyle name="20% – rõhk2 5 2 2 2 2" xfId="15566"/>
    <cellStyle name="20% – rõhk2 5 2 2 3" xfId="15565"/>
    <cellStyle name="20% – rõhk2 5 2 3" xfId="12711"/>
    <cellStyle name="20% – rõhk2 5 2 3 2" xfId="15567"/>
    <cellStyle name="20% – rõhk2 5 2 4" xfId="15564"/>
    <cellStyle name="20% – rõhk2 5 3" xfId="6611"/>
    <cellStyle name="20% – rõhk2 5 3 2" xfId="13046"/>
    <cellStyle name="20% – rõhk2 5 3 2 2" xfId="15569"/>
    <cellStyle name="20% – rõhk2 5 3 3" xfId="15568"/>
    <cellStyle name="20% – rõhk2 5 4" xfId="11587"/>
    <cellStyle name="20% – rõhk2 5 4 2" xfId="15570"/>
    <cellStyle name="20% – rõhk2 5 5" xfId="15563"/>
    <cellStyle name="20% – rõhk2 6" xfId="1740"/>
    <cellStyle name="20% – rõhk2 6 2" xfId="6277"/>
    <cellStyle name="20% – rõhk2 6 2 2" xfId="7735"/>
    <cellStyle name="20% – rõhk2 6 2 2 2" xfId="14170"/>
    <cellStyle name="20% – rõhk2 6 2 2 2 2" xfId="15574"/>
    <cellStyle name="20% – rõhk2 6 2 2 3" xfId="15573"/>
    <cellStyle name="20% – rõhk2 6 2 3" xfId="12712"/>
    <cellStyle name="20% – rõhk2 6 2 3 2" xfId="15575"/>
    <cellStyle name="20% – rõhk2 6 2 4" xfId="15572"/>
    <cellStyle name="20% – rõhk2 6 3" xfId="6612"/>
    <cellStyle name="20% – rõhk2 6 3 2" xfId="13047"/>
    <cellStyle name="20% – rõhk2 6 3 2 2" xfId="15577"/>
    <cellStyle name="20% – rõhk2 6 3 3" xfId="15576"/>
    <cellStyle name="20% – rõhk2 6 4" xfId="11588"/>
    <cellStyle name="20% – rõhk2 6 4 2" xfId="15578"/>
    <cellStyle name="20% – rõhk2 6 5" xfId="15571"/>
    <cellStyle name="20% – rõhk2 7" xfId="1741"/>
    <cellStyle name="20% – rõhk2 7 2" xfId="6278"/>
    <cellStyle name="20% – rõhk2 7 2 2" xfId="7736"/>
    <cellStyle name="20% – rõhk2 7 2 2 2" xfId="14171"/>
    <cellStyle name="20% – rõhk2 7 2 2 2 2" xfId="15582"/>
    <cellStyle name="20% – rõhk2 7 2 2 3" xfId="15581"/>
    <cellStyle name="20% – rõhk2 7 2 3" xfId="12713"/>
    <cellStyle name="20% – rõhk2 7 2 3 2" xfId="15583"/>
    <cellStyle name="20% – rõhk2 7 2 4" xfId="15580"/>
    <cellStyle name="20% – rõhk2 7 3" xfId="6613"/>
    <cellStyle name="20% – rõhk2 7 3 2" xfId="13048"/>
    <cellStyle name="20% – rõhk2 7 3 2 2" xfId="15585"/>
    <cellStyle name="20% – rõhk2 7 3 3" xfId="15584"/>
    <cellStyle name="20% – rõhk2 7 4" xfId="11589"/>
    <cellStyle name="20% – rõhk2 7 4 2" xfId="15586"/>
    <cellStyle name="20% – rõhk2 7 5" xfId="15579"/>
    <cellStyle name="20% – rõhk2 8" xfId="1742"/>
    <cellStyle name="20% – rõhk2 8 2" xfId="6279"/>
    <cellStyle name="20% – rõhk2 8 2 2" xfId="7737"/>
    <cellStyle name="20% – rõhk2 8 2 2 2" xfId="14172"/>
    <cellStyle name="20% – rõhk2 8 2 2 2 2" xfId="15590"/>
    <cellStyle name="20% – rõhk2 8 2 2 3" xfId="15589"/>
    <cellStyle name="20% – rõhk2 8 2 3" xfId="12714"/>
    <cellStyle name="20% – rõhk2 8 2 3 2" xfId="15591"/>
    <cellStyle name="20% – rõhk2 8 2 4" xfId="15588"/>
    <cellStyle name="20% – rõhk2 8 3" xfId="6614"/>
    <cellStyle name="20% – rõhk2 8 3 2" xfId="13049"/>
    <cellStyle name="20% – rõhk2 8 3 2 2" xfId="15593"/>
    <cellStyle name="20% – rõhk2 8 3 3" xfId="15592"/>
    <cellStyle name="20% – rõhk2 8 4" xfId="11590"/>
    <cellStyle name="20% – rõhk2 8 4 2" xfId="15594"/>
    <cellStyle name="20% – rõhk2 8 5" xfId="15587"/>
    <cellStyle name="20% – rõhk2 9" xfId="6280"/>
    <cellStyle name="20% – rõhk2 9 2" xfId="7738"/>
    <cellStyle name="20% – rõhk2 9 2 2" xfId="14173"/>
    <cellStyle name="20% – rõhk2 9 2 2 2" xfId="15597"/>
    <cellStyle name="20% – rõhk2 9 2 3" xfId="15596"/>
    <cellStyle name="20% – rõhk2 9 3" xfId="12715"/>
    <cellStyle name="20% – rõhk2 9 3 2" xfId="15598"/>
    <cellStyle name="20% – rõhk2 9 4" xfId="15595"/>
    <cellStyle name="20% – rõhk3" xfId="7" builtinId="38" customBuiltin="1"/>
    <cellStyle name="20% – rõhk3 10" xfId="6281"/>
    <cellStyle name="20% – rõhk3 10 2" xfId="7739"/>
    <cellStyle name="20% – rõhk3 10 2 2" xfId="14174"/>
    <cellStyle name="20% – rõhk3 10 2 2 2" xfId="15601"/>
    <cellStyle name="20% – rõhk3 10 2 3" xfId="15600"/>
    <cellStyle name="20% – rõhk3 10 3" xfId="12716"/>
    <cellStyle name="20% – rõhk3 10 3 2" xfId="15602"/>
    <cellStyle name="20% – rõhk3 10 4" xfId="15599"/>
    <cellStyle name="20% – rõhk3 11" xfId="6615"/>
    <cellStyle name="20% – rõhk3 11 2" xfId="13050"/>
    <cellStyle name="20% – rõhk3 11 2 2" xfId="15604"/>
    <cellStyle name="20% – rõhk3 11 3" xfId="15603"/>
    <cellStyle name="20% – rõhk3 12" xfId="11270"/>
    <cellStyle name="20% – rõhk3 12 2" xfId="15605"/>
    <cellStyle name="20% – rõhk3 2" xfId="1743"/>
    <cellStyle name="20% – rõhk3 2 2" xfId="1744"/>
    <cellStyle name="20% – rõhk3 2 2 2" xfId="6282"/>
    <cellStyle name="20% – rõhk3 2 2 2 2" xfId="7740"/>
    <cellStyle name="20% – rõhk3 2 2 2 2 2" xfId="14175"/>
    <cellStyle name="20% – rõhk3 2 2 2 2 2 2" xfId="15610"/>
    <cellStyle name="20% – rõhk3 2 2 2 2 3" xfId="15609"/>
    <cellStyle name="20% – rõhk3 2 2 2 3" xfId="12717"/>
    <cellStyle name="20% – rõhk3 2 2 2 3 2" xfId="15611"/>
    <cellStyle name="20% – rõhk3 2 2 2 4" xfId="15608"/>
    <cellStyle name="20% – rõhk3 2 2 3" xfId="6617"/>
    <cellStyle name="20% – rõhk3 2 2 3 2" xfId="13052"/>
    <cellStyle name="20% – rõhk3 2 2 3 2 2" xfId="15613"/>
    <cellStyle name="20% – rõhk3 2 2 3 3" xfId="15612"/>
    <cellStyle name="20% – rõhk3 2 2 4" xfId="11592"/>
    <cellStyle name="20% – rõhk3 2 2 4 2" xfId="15614"/>
    <cellStyle name="20% – rõhk3 2 2 5" xfId="15607"/>
    <cellStyle name="20% – rõhk3 2 3" xfId="6283"/>
    <cellStyle name="20% – rõhk3 2 3 2" xfId="7741"/>
    <cellStyle name="20% – rõhk3 2 3 2 2" xfId="14176"/>
    <cellStyle name="20% – rõhk3 2 3 2 2 2" xfId="15617"/>
    <cellStyle name="20% – rõhk3 2 3 2 3" xfId="15616"/>
    <cellStyle name="20% – rõhk3 2 3 3" xfId="12718"/>
    <cellStyle name="20% – rõhk3 2 3 3 2" xfId="15618"/>
    <cellStyle name="20% – rõhk3 2 3 4" xfId="15615"/>
    <cellStyle name="20% – rõhk3 2 4" xfId="6616"/>
    <cellStyle name="20% – rõhk3 2 4 2" xfId="13051"/>
    <cellStyle name="20% – rõhk3 2 4 2 2" xfId="15620"/>
    <cellStyle name="20% – rõhk3 2 4 3" xfId="15619"/>
    <cellStyle name="20% – rõhk3 2 5" xfId="11591"/>
    <cellStyle name="20% – rõhk3 2 5 2" xfId="15621"/>
    <cellStyle name="20% – rõhk3 2 6" xfId="15606"/>
    <cellStyle name="20% – rõhk3 3" xfId="1745"/>
    <cellStyle name="20% – rõhk3 3 2" xfId="6284"/>
    <cellStyle name="20% – rõhk3 3 2 2" xfId="7742"/>
    <cellStyle name="20% – rõhk3 3 2 2 2" xfId="14177"/>
    <cellStyle name="20% – rõhk3 3 2 2 2 2" xfId="15625"/>
    <cellStyle name="20% – rõhk3 3 2 2 3" xfId="15624"/>
    <cellStyle name="20% – rõhk3 3 2 3" xfId="12719"/>
    <cellStyle name="20% – rõhk3 3 2 3 2" xfId="15626"/>
    <cellStyle name="20% – rõhk3 3 2 4" xfId="15623"/>
    <cellStyle name="20% – rõhk3 3 3" xfId="6618"/>
    <cellStyle name="20% – rõhk3 3 3 2" xfId="13053"/>
    <cellStyle name="20% – rõhk3 3 3 2 2" xfId="15628"/>
    <cellStyle name="20% – rõhk3 3 3 3" xfId="15627"/>
    <cellStyle name="20% – rõhk3 3 4" xfId="11593"/>
    <cellStyle name="20% – rõhk3 3 4 2" xfId="15629"/>
    <cellStyle name="20% – rõhk3 3 5" xfId="15622"/>
    <cellStyle name="20% – rõhk3 4" xfId="1746"/>
    <cellStyle name="20% – rõhk3 4 2" xfId="6285"/>
    <cellStyle name="20% – rõhk3 4 2 2" xfId="7743"/>
    <cellStyle name="20% – rõhk3 4 2 2 2" xfId="14178"/>
    <cellStyle name="20% – rõhk3 4 2 2 2 2" xfId="15633"/>
    <cellStyle name="20% – rõhk3 4 2 2 3" xfId="15632"/>
    <cellStyle name="20% – rõhk3 4 2 3" xfId="12720"/>
    <cellStyle name="20% – rõhk3 4 2 3 2" xfId="15634"/>
    <cellStyle name="20% – rõhk3 4 2 4" xfId="15631"/>
    <cellStyle name="20% – rõhk3 4 3" xfId="6619"/>
    <cellStyle name="20% – rõhk3 4 3 2" xfId="13054"/>
    <cellStyle name="20% – rõhk3 4 3 2 2" xfId="15636"/>
    <cellStyle name="20% – rõhk3 4 3 3" xfId="15635"/>
    <cellStyle name="20% – rõhk3 4 4" xfId="11594"/>
    <cellStyle name="20% – rõhk3 4 4 2" xfId="15637"/>
    <cellStyle name="20% – rõhk3 4 5" xfId="15630"/>
    <cellStyle name="20% – rõhk3 5" xfId="1747"/>
    <cellStyle name="20% – rõhk3 5 2" xfId="6286"/>
    <cellStyle name="20% – rõhk3 5 2 2" xfId="7744"/>
    <cellStyle name="20% – rõhk3 5 2 2 2" xfId="14179"/>
    <cellStyle name="20% – rõhk3 5 2 2 2 2" xfId="15641"/>
    <cellStyle name="20% – rõhk3 5 2 2 3" xfId="15640"/>
    <cellStyle name="20% – rõhk3 5 2 3" xfId="12721"/>
    <cellStyle name="20% – rõhk3 5 2 3 2" xfId="15642"/>
    <cellStyle name="20% – rõhk3 5 2 4" xfId="15639"/>
    <cellStyle name="20% – rõhk3 5 3" xfId="6620"/>
    <cellStyle name="20% – rõhk3 5 3 2" xfId="13055"/>
    <cellStyle name="20% – rõhk3 5 3 2 2" xfId="15644"/>
    <cellStyle name="20% – rõhk3 5 3 3" xfId="15643"/>
    <cellStyle name="20% – rõhk3 5 4" xfId="11595"/>
    <cellStyle name="20% – rõhk3 5 4 2" xfId="15645"/>
    <cellStyle name="20% – rõhk3 5 5" xfId="15638"/>
    <cellStyle name="20% – rõhk3 6" xfId="1748"/>
    <cellStyle name="20% – rõhk3 6 2" xfId="6287"/>
    <cellStyle name="20% – rõhk3 6 2 2" xfId="7745"/>
    <cellStyle name="20% – rõhk3 6 2 2 2" xfId="14180"/>
    <cellStyle name="20% – rõhk3 6 2 2 2 2" xfId="15649"/>
    <cellStyle name="20% – rõhk3 6 2 2 3" xfId="15648"/>
    <cellStyle name="20% – rõhk3 6 2 3" xfId="12722"/>
    <cellStyle name="20% – rõhk3 6 2 3 2" xfId="15650"/>
    <cellStyle name="20% – rõhk3 6 2 4" xfId="15647"/>
    <cellStyle name="20% – rõhk3 6 3" xfId="6621"/>
    <cellStyle name="20% – rõhk3 6 3 2" xfId="13056"/>
    <cellStyle name="20% – rõhk3 6 3 2 2" xfId="15652"/>
    <cellStyle name="20% – rõhk3 6 3 3" xfId="15651"/>
    <cellStyle name="20% – rõhk3 6 4" xfId="11596"/>
    <cellStyle name="20% – rõhk3 6 4 2" xfId="15653"/>
    <cellStyle name="20% – rõhk3 6 5" xfId="15646"/>
    <cellStyle name="20% – rõhk3 7" xfId="1749"/>
    <cellStyle name="20% – rõhk3 7 2" xfId="6288"/>
    <cellStyle name="20% – rõhk3 7 2 2" xfId="7746"/>
    <cellStyle name="20% – rõhk3 7 2 2 2" xfId="14181"/>
    <cellStyle name="20% – rõhk3 7 2 2 2 2" xfId="15657"/>
    <cellStyle name="20% – rõhk3 7 2 2 3" xfId="15656"/>
    <cellStyle name="20% – rõhk3 7 2 3" xfId="12723"/>
    <cellStyle name="20% – rõhk3 7 2 3 2" xfId="15658"/>
    <cellStyle name="20% – rõhk3 7 2 4" xfId="15655"/>
    <cellStyle name="20% – rõhk3 7 3" xfId="6622"/>
    <cellStyle name="20% – rõhk3 7 3 2" xfId="13057"/>
    <cellStyle name="20% – rõhk3 7 3 2 2" xfId="15660"/>
    <cellStyle name="20% – rõhk3 7 3 3" xfId="15659"/>
    <cellStyle name="20% – rõhk3 7 4" xfId="11597"/>
    <cellStyle name="20% – rõhk3 7 4 2" xfId="15661"/>
    <cellStyle name="20% – rõhk3 7 5" xfId="15654"/>
    <cellStyle name="20% – rõhk3 8" xfId="1750"/>
    <cellStyle name="20% – rõhk3 8 2" xfId="6289"/>
    <cellStyle name="20% – rõhk3 8 2 2" xfId="7747"/>
    <cellStyle name="20% – rõhk3 8 2 2 2" xfId="14182"/>
    <cellStyle name="20% – rõhk3 8 2 2 2 2" xfId="15665"/>
    <cellStyle name="20% – rõhk3 8 2 2 3" xfId="15664"/>
    <cellStyle name="20% – rõhk3 8 2 3" xfId="12724"/>
    <cellStyle name="20% – rõhk3 8 2 3 2" xfId="15666"/>
    <cellStyle name="20% – rõhk3 8 2 4" xfId="15663"/>
    <cellStyle name="20% – rõhk3 8 3" xfId="6623"/>
    <cellStyle name="20% – rõhk3 8 3 2" xfId="13058"/>
    <cellStyle name="20% – rõhk3 8 3 2 2" xfId="15668"/>
    <cellStyle name="20% – rõhk3 8 3 3" xfId="15667"/>
    <cellStyle name="20% – rõhk3 8 4" xfId="11598"/>
    <cellStyle name="20% – rõhk3 8 4 2" xfId="15669"/>
    <cellStyle name="20% – rõhk3 8 5" xfId="15662"/>
    <cellStyle name="20% – rõhk3 9" xfId="6290"/>
    <cellStyle name="20% – rõhk3 9 2" xfId="7748"/>
    <cellStyle name="20% – rõhk3 9 2 2" xfId="14183"/>
    <cellStyle name="20% – rõhk3 9 2 2 2" xfId="15672"/>
    <cellStyle name="20% – rõhk3 9 2 3" xfId="15671"/>
    <cellStyle name="20% – rõhk3 9 3" xfId="12725"/>
    <cellStyle name="20% – rõhk3 9 3 2" xfId="15673"/>
    <cellStyle name="20% – rõhk3 9 4" xfId="15670"/>
    <cellStyle name="20% – rõhk4" xfId="10" builtinId="42" customBuiltin="1"/>
    <cellStyle name="20% – rõhk4 10" xfId="6291"/>
    <cellStyle name="20% – rõhk4 10 2" xfId="7749"/>
    <cellStyle name="20% – rõhk4 10 2 2" xfId="14184"/>
    <cellStyle name="20% – rõhk4 10 2 2 2" xfId="15676"/>
    <cellStyle name="20% – rõhk4 10 2 3" xfId="15675"/>
    <cellStyle name="20% – rõhk4 10 3" xfId="12726"/>
    <cellStyle name="20% – rõhk4 10 3 2" xfId="15677"/>
    <cellStyle name="20% – rõhk4 10 4" xfId="15674"/>
    <cellStyle name="20% – rõhk4 11" xfId="6624"/>
    <cellStyle name="20% – rõhk4 11 2" xfId="13059"/>
    <cellStyle name="20% – rõhk4 11 2 2" xfId="15679"/>
    <cellStyle name="20% – rõhk4 11 3" xfId="15678"/>
    <cellStyle name="20% – rõhk4 12" xfId="11272"/>
    <cellStyle name="20% – rõhk4 12 2" xfId="15680"/>
    <cellStyle name="20% – rõhk4 2" xfId="1751"/>
    <cellStyle name="20% – rõhk4 2 2" xfId="1752"/>
    <cellStyle name="20% – rõhk4 2 2 2" xfId="6292"/>
    <cellStyle name="20% – rõhk4 2 2 2 2" xfId="7750"/>
    <cellStyle name="20% – rõhk4 2 2 2 2 2" xfId="14185"/>
    <cellStyle name="20% – rõhk4 2 2 2 2 2 2" xfId="15685"/>
    <cellStyle name="20% – rõhk4 2 2 2 2 3" xfId="15684"/>
    <cellStyle name="20% – rõhk4 2 2 2 3" xfId="12727"/>
    <cellStyle name="20% – rõhk4 2 2 2 3 2" xfId="15686"/>
    <cellStyle name="20% – rõhk4 2 2 2 4" xfId="15683"/>
    <cellStyle name="20% – rõhk4 2 2 3" xfId="6626"/>
    <cellStyle name="20% – rõhk4 2 2 3 2" xfId="13061"/>
    <cellStyle name="20% – rõhk4 2 2 3 2 2" xfId="15688"/>
    <cellStyle name="20% – rõhk4 2 2 3 3" xfId="15687"/>
    <cellStyle name="20% – rõhk4 2 2 4" xfId="11600"/>
    <cellStyle name="20% – rõhk4 2 2 4 2" xfId="15689"/>
    <cellStyle name="20% – rõhk4 2 2 5" xfId="15682"/>
    <cellStyle name="20% – rõhk4 2 3" xfId="6293"/>
    <cellStyle name="20% – rõhk4 2 3 2" xfId="7751"/>
    <cellStyle name="20% – rõhk4 2 3 2 2" xfId="14186"/>
    <cellStyle name="20% – rõhk4 2 3 2 2 2" xfId="15692"/>
    <cellStyle name="20% – rõhk4 2 3 2 3" xfId="15691"/>
    <cellStyle name="20% – rõhk4 2 3 3" xfId="12728"/>
    <cellStyle name="20% – rõhk4 2 3 3 2" xfId="15693"/>
    <cellStyle name="20% – rõhk4 2 3 4" xfId="15690"/>
    <cellStyle name="20% – rõhk4 2 4" xfId="6625"/>
    <cellStyle name="20% – rõhk4 2 4 2" xfId="13060"/>
    <cellStyle name="20% – rõhk4 2 4 2 2" xfId="15695"/>
    <cellStyle name="20% – rõhk4 2 4 3" xfId="15694"/>
    <cellStyle name="20% – rõhk4 2 5" xfId="11599"/>
    <cellStyle name="20% – rõhk4 2 5 2" xfId="15696"/>
    <cellStyle name="20% – rõhk4 2 6" xfId="15681"/>
    <cellStyle name="20% – rõhk4 3" xfId="1753"/>
    <cellStyle name="20% – rõhk4 3 2" xfId="6294"/>
    <cellStyle name="20% – rõhk4 3 2 2" xfId="7752"/>
    <cellStyle name="20% – rõhk4 3 2 2 2" xfId="14187"/>
    <cellStyle name="20% – rõhk4 3 2 2 2 2" xfId="15700"/>
    <cellStyle name="20% – rõhk4 3 2 2 3" xfId="15699"/>
    <cellStyle name="20% – rõhk4 3 2 3" xfId="12729"/>
    <cellStyle name="20% – rõhk4 3 2 3 2" xfId="15701"/>
    <cellStyle name="20% – rõhk4 3 2 4" xfId="15698"/>
    <cellStyle name="20% – rõhk4 3 3" xfId="6627"/>
    <cellStyle name="20% – rõhk4 3 3 2" xfId="13062"/>
    <cellStyle name="20% – rõhk4 3 3 2 2" xfId="15703"/>
    <cellStyle name="20% – rõhk4 3 3 3" xfId="15702"/>
    <cellStyle name="20% – rõhk4 3 4" xfId="11601"/>
    <cellStyle name="20% – rõhk4 3 4 2" xfId="15704"/>
    <cellStyle name="20% – rõhk4 3 5" xfId="15697"/>
    <cellStyle name="20% – rõhk4 4" xfId="1754"/>
    <cellStyle name="20% – rõhk4 4 2" xfId="6295"/>
    <cellStyle name="20% – rõhk4 4 2 2" xfId="7753"/>
    <cellStyle name="20% – rõhk4 4 2 2 2" xfId="14188"/>
    <cellStyle name="20% – rõhk4 4 2 2 2 2" xfId="15708"/>
    <cellStyle name="20% – rõhk4 4 2 2 3" xfId="15707"/>
    <cellStyle name="20% – rõhk4 4 2 3" xfId="12730"/>
    <cellStyle name="20% – rõhk4 4 2 3 2" xfId="15709"/>
    <cellStyle name="20% – rõhk4 4 2 4" xfId="15706"/>
    <cellStyle name="20% – rõhk4 4 3" xfId="6628"/>
    <cellStyle name="20% – rõhk4 4 3 2" xfId="13063"/>
    <cellStyle name="20% – rõhk4 4 3 2 2" xfId="15711"/>
    <cellStyle name="20% – rõhk4 4 3 3" xfId="15710"/>
    <cellStyle name="20% – rõhk4 4 4" xfId="11602"/>
    <cellStyle name="20% – rõhk4 4 4 2" xfId="15712"/>
    <cellStyle name="20% – rõhk4 4 5" xfId="15705"/>
    <cellStyle name="20% – rõhk4 5" xfId="1755"/>
    <cellStyle name="20% – rõhk4 5 2" xfId="6296"/>
    <cellStyle name="20% – rõhk4 5 2 2" xfId="7754"/>
    <cellStyle name="20% – rõhk4 5 2 2 2" xfId="14189"/>
    <cellStyle name="20% – rõhk4 5 2 2 2 2" xfId="15716"/>
    <cellStyle name="20% – rõhk4 5 2 2 3" xfId="15715"/>
    <cellStyle name="20% – rõhk4 5 2 3" xfId="12731"/>
    <cellStyle name="20% – rõhk4 5 2 3 2" xfId="15717"/>
    <cellStyle name="20% – rõhk4 5 2 4" xfId="15714"/>
    <cellStyle name="20% – rõhk4 5 3" xfId="6629"/>
    <cellStyle name="20% – rõhk4 5 3 2" xfId="13064"/>
    <cellStyle name="20% – rõhk4 5 3 2 2" xfId="15719"/>
    <cellStyle name="20% – rõhk4 5 3 3" xfId="15718"/>
    <cellStyle name="20% – rõhk4 5 4" xfId="11603"/>
    <cellStyle name="20% – rõhk4 5 4 2" xfId="15720"/>
    <cellStyle name="20% – rõhk4 5 5" xfId="15713"/>
    <cellStyle name="20% – rõhk4 6" xfId="1756"/>
    <cellStyle name="20% – rõhk4 6 2" xfId="6297"/>
    <cellStyle name="20% – rõhk4 6 2 2" xfId="7755"/>
    <cellStyle name="20% – rõhk4 6 2 2 2" xfId="14190"/>
    <cellStyle name="20% – rõhk4 6 2 2 2 2" xfId="15724"/>
    <cellStyle name="20% – rõhk4 6 2 2 3" xfId="15723"/>
    <cellStyle name="20% – rõhk4 6 2 3" xfId="12732"/>
    <cellStyle name="20% – rõhk4 6 2 3 2" xfId="15725"/>
    <cellStyle name="20% – rõhk4 6 2 4" xfId="15722"/>
    <cellStyle name="20% – rõhk4 6 3" xfId="6630"/>
    <cellStyle name="20% – rõhk4 6 3 2" xfId="13065"/>
    <cellStyle name="20% – rõhk4 6 3 2 2" xfId="15727"/>
    <cellStyle name="20% – rõhk4 6 3 3" xfId="15726"/>
    <cellStyle name="20% – rõhk4 6 4" xfId="11604"/>
    <cellStyle name="20% – rõhk4 6 4 2" xfId="15728"/>
    <cellStyle name="20% – rõhk4 6 5" xfId="15721"/>
    <cellStyle name="20% – rõhk4 7" xfId="1757"/>
    <cellStyle name="20% – rõhk4 7 2" xfId="6298"/>
    <cellStyle name="20% – rõhk4 7 2 2" xfId="7756"/>
    <cellStyle name="20% – rõhk4 7 2 2 2" xfId="14191"/>
    <cellStyle name="20% – rõhk4 7 2 2 2 2" xfId="15732"/>
    <cellStyle name="20% – rõhk4 7 2 2 3" xfId="15731"/>
    <cellStyle name="20% – rõhk4 7 2 3" xfId="12733"/>
    <cellStyle name="20% – rõhk4 7 2 3 2" xfId="15733"/>
    <cellStyle name="20% – rõhk4 7 2 4" xfId="15730"/>
    <cellStyle name="20% – rõhk4 7 3" xfId="6631"/>
    <cellStyle name="20% – rõhk4 7 3 2" xfId="13066"/>
    <cellStyle name="20% – rõhk4 7 3 2 2" xfId="15735"/>
    <cellStyle name="20% – rõhk4 7 3 3" xfId="15734"/>
    <cellStyle name="20% – rõhk4 7 4" xfId="11605"/>
    <cellStyle name="20% – rõhk4 7 4 2" xfId="15736"/>
    <cellStyle name="20% – rõhk4 7 5" xfId="15729"/>
    <cellStyle name="20% – rõhk4 8" xfId="1758"/>
    <cellStyle name="20% – rõhk4 8 2" xfId="6299"/>
    <cellStyle name="20% – rõhk4 8 2 2" xfId="7757"/>
    <cellStyle name="20% – rõhk4 8 2 2 2" xfId="14192"/>
    <cellStyle name="20% – rõhk4 8 2 2 2 2" xfId="15740"/>
    <cellStyle name="20% – rõhk4 8 2 2 3" xfId="15739"/>
    <cellStyle name="20% – rõhk4 8 2 3" xfId="12734"/>
    <cellStyle name="20% – rõhk4 8 2 3 2" xfId="15741"/>
    <cellStyle name="20% – rõhk4 8 2 4" xfId="15738"/>
    <cellStyle name="20% – rõhk4 8 3" xfId="6632"/>
    <cellStyle name="20% – rõhk4 8 3 2" xfId="13067"/>
    <cellStyle name="20% – rõhk4 8 3 2 2" xfId="15743"/>
    <cellStyle name="20% – rõhk4 8 3 3" xfId="15742"/>
    <cellStyle name="20% – rõhk4 8 4" xfId="11606"/>
    <cellStyle name="20% – rõhk4 8 4 2" xfId="15744"/>
    <cellStyle name="20% – rõhk4 8 5" xfId="15737"/>
    <cellStyle name="20% – rõhk4 9" xfId="6300"/>
    <cellStyle name="20% – rõhk4 9 2" xfId="7758"/>
    <cellStyle name="20% – rõhk4 9 2 2" xfId="14193"/>
    <cellStyle name="20% – rõhk4 9 2 2 2" xfId="15747"/>
    <cellStyle name="20% – rõhk4 9 2 3" xfId="15746"/>
    <cellStyle name="20% – rõhk4 9 3" xfId="12735"/>
    <cellStyle name="20% – rõhk4 9 3 2" xfId="15748"/>
    <cellStyle name="20% – rõhk4 9 4" xfId="15745"/>
    <cellStyle name="20% – rõhk5" xfId="13" builtinId="46" customBuiltin="1"/>
    <cellStyle name="20% – rõhk5 10" xfId="6301"/>
    <cellStyle name="20% – rõhk5 10 2" xfId="7759"/>
    <cellStyle name="20% – rõhk5 10 2 2" xfId="14194"/>
    <cellStyle name="20% – rõhk5 10 2 2 2" xfId="15751"/>
    <cellStyle name="20% – rõhk5 10 2 3" xfId="15750"/>
    <cellStyle name="20% – rõhk5 10 3" xfId="12736"/>
    <cellStyle name="20% – rõhk5 10 3 2" xfId="15752"/>
    <cellStyle name="20% – rõhk5 10 4" xfId="15749"/>
    <cellStyle name="20% – rõhk5 11" xfId="6633"/>
    <cellStyle name="20% – rõhk5 11 2" xfId="13068"/>
    <cellStyle name="20% – rõhk5 11 2 2" xfId="15754"/>
    <cellStyle name="20% – rõhk5 11 3" xfId="15753"/>
    <cellStyle name="20% – rõhk5 12" xfId="11274"/>
    <cellStyle name="20% – rõhk5 12 2" xfId="15755"/>
    <cellStyle name="20% – rõhk5 2" xfId="1759"/>
    <cellStyle name="20% – rõhk5 2 2" xfId="1760"/>
    <cellStyle name="20% – rõhk5 2 2 2" xfId="6302"/>
    <cellStyle name="20% – rõhk5 2 2 2 2" xfId="7760"/>
    <cellStyle name="20% – rõhk5 2 2 2 2 2" xfId="14195"/>
    <cellStyle name="20% – rõhk5 2 2 2 2 2 2" xfId="15760"/>
    <cellStyle name="20% – rõhk5 2 2 2 2 3" xfId="15759"/>
    <cellStyle name="20% – rõhk5 2 2 2 3" xfId="12737"/>
    <cellStyle name="20% – rõhk5 2 2 2 3 2" xfId="15761"/>
    <cellStyle name="20% – rõhk5 2 2 2 4" xfId="15758"/>
    <cellStyle name="20% – rõhk5 2 2 3" xfId="6635"/>
    <cellStyle name="20% – rõhk5 2 2 3 2" xfId="13070"/>
    <cellStyle name="20% – rõhk5 2 2 3 2 2" xfId="15763"/>
    <cellStyle name="20% – rõhk5 2 2 3 3" xfId="15762"/>
    <cellStyle name="20% – rõhk5 2 2 4" xfId="11608"/>
    <cellStyle name="20% – rõhk5 2 2 4 2" xfId="15764"/>
    <cellStyle name="20% – rõhk5 2 2 5" xfId="15757"/>
    <cellStyle name="20% – rõhk5 2 3" xfId="6303"/>
    <cellStyle name="20% – rõhk5 2 3 2" xfId="7761"/>
    <cellStyle name="20% – rõhk5 2 3 2 2" xfId="14196"/>
    <cellStyle name="20% – rõhk5 2 3 2 2 2" xfId="15767"/>
    <cellStyle name="20% – rõhk5 2 3 2 3" xfId="15766"/>
    <cellStyle name="20% – rõhk5 2 3 3" xfId="12738"/>
    <cellStyle name="20% – rõhk5 2 3 3 2" xfId="15768"/>
    <cellStyle name="20% – rõhk5 2 3 4" xfId="15765"/>
    <cellStyle name="20% – rõhk5 2 4" xfId="6634"/>
    <cellStyle name="20% – rõhk5 2 4 2" xfId="13069"/>
    <cellStyle name="20% – rõhk5 2 4 2 2" xfId="15770"/>
    <cellStyle name="20% – rõhk5 2 4 3" xfId="15769"/>
    <cellStyle name="20% – rõhk5 2 5" xfId="11607"/>
    <cellStyle name="20% – rõhk5 2 5 2" xfId="15771"/>
    <cellStyle name="20% – rõhk5 2 6" xfId="15756"/>
    <cellStyle name="20% – rõhk5 3" xfId="1761"/>
    <cellStyle name="20% – rõhk5 3 2" xfId="6304"/>
    <cellStyle name="20% – rõhk5 3 2 2" xfId="7762"/>
    <cellStyle name="20% – rõhk5 3 2 2 2" xfId="14197"/>
    <cellStyle name="20% – rõhk5 3 2 2 2 2" xfId="15775"/>
    <cellStyle name="20% – rõhk5 3 2 2 3" xfId="15774"/>
    <cellStyle name="20% – rõhk5 3 2 3" xfId="12739"/>
    <cellStyle name="20% – rõhk5 3 2 3 2" xfId="15776"/>
    <cellStyle name="20% – rõhk5 3 2 4" xfId="15773"/>
    <cellStyle name="20% – rõhk5 3 3" xfId="6636"/>
    <cellStyle name="20% – rõhk5 3 3 2" xfId="13071"/>
    <cellStyle name="20% – rõhk5 3 3 2 2" xfId="15778"/>
    <cellStyle name="20% – rõhk5 3 3 3" xfId="15777"/>
    <cellStyle name="20% – rõhk5 3 4" xfId="11609"/>
    <cellStyle name="20% – rõhk5 3 4 2" xfId="15779"/>
    <cellStyle name="20% – rõhk5 3 5" xfId="15772"/>
    <cellStyle name="20% – rõhk5 4" xfId="1762"/>
    <cellStyle name="20% – rõhk5 4 2" xfId="6305"/>
    <cellStyle name="20% – rõhk5 4 2 2" xfId="7763"/>
    <cellStyle name="20% – rõhk5 4 2 2 2" xfId="14198"/>
    <cellStyle name="20% – rõhk5 4 2 2 2 2" xfId="15783"/>
    <cellStyle name="20% – rõhk5 4 2 2 3" xfId="15782"/>
    <cellStyle name="20% – rõhk5 4 2 3" xfId="12740"/>
    <cellStyle name="20% – rõhk5 4 2 3 2" xfId="15784"/>
    <cellStyle name="20% – rõhk5 4 2 4" xfId="15781"/>
    <cellStyle name="20% – rõhk5 4 3" xfId="6637"/>
    <cellStyle name="20% – rõhk5 4 3 2" xfId="13072"/>
    <cellStyle name="20% – rõhk5 4 3 2 2" xfId="15786"/>
    <cellStyle name="20% – rõhk5 4 3 3" xfId="15785"/>
    <cellStyle name="20% – rõhk5 4 4" xfId="11610"/>
    <cellStyle name="20% – rõhk5 4 4 2" xfId="15787"/>
    <cellStyle name="20% – rõhk5 4 5" xfId="15780"/>
    <cellStyle name="20% – rõhk5 5" xfId="1763"/>
    <cellStyle name="20% – rõhk5 5 2" xfId="6306"/>
    <cellStyle name="20% – rõhk5 5 2 2" xfId="7764"/>
    <cellStyle name="20% – rõhk5 5 2 2 2" xfId="14199"/>
    <cellStyle name="20% – rõhk5 5 2 2 2 2" xfId="15791"/>
    <cellStyle name="20% – rõhk5 5 2 2 3" xfId="15790"/>
    <cellStyle name="20% – rõhk5 5 2 3" xfId="12741"/>
    <cellStyle name="20% – rõhk5 5 2 3 2" xfId="15792"/>
    <cellStyle name="20% – rõhk5 5 2 4" xfId="15789"/>
    <cellStyle name="20% – rõhk5 5 3" xfId="6638"/>
    <cellStyle name="20% – rõhk5 5 3 2" xfId="13073"/>
    <cellStyle name="20% – rõhk5 5 3 2 2" xfId="15794"/>
    <cellStyle name="20% – rõhk5 5 3 3" xfId="15793"/>
    <cellStyle name="20% – rõhk5 5 4" xfId="11611"/>
    <cellStyle name="20% – rõhk5 5 4 2" xfId="15795"/>
    <cellStyle name="20% – rõhk5 5 5" xfId="15788"/>
    <cellStyle name="20% – rõhk5 6" xfId="1764"/>
    <cellStyle name="20% – rõhk5 6 2" xfId="6307"/>
    <cellStyle name="20% – rõhk5 6 2 2" xfId="7765"/>
    <cellStyle name="20% – rõhk5 6 2 2 2" xfId="14200"/>
    <cellStyle name="20% – rõhk5 6 2 2 2 2" xfId="15799"/>
    <cellStyle name="20% – rõhk5 6 2 2 3" xfId="15798"/>
    <cellStyle name="20% – rõhk5 6 2 3" xfId="12742"/>
    <cellStyle name="20% – rõhk5 6 2 3 2" xfId="15800"/>
    <cellStyle name="20% – rõhk5 6 2 4" xfId="15797"/>
    <cellStyle name="20% – rõhk5 6 3" xfId="6639"/>
    <cellStyle name="20% – rõhk5 6 3 2" xfId="13074"/>
    <cellStyle name="20% – rõhk5 6 3 2 2" xfId="15802"/>
    <cellStyle name="20% – rõhk5 6 3 3" xfId="15801"/>
    <cellStyle name="20% – rõhk5 6 4" xfId="11612"/>
    <cellStyle name="20% – rõhk5 6 4 2" xfId="15803"/>
    <cellStyle name="20% – rõhk5 6 5" xfId="15796"/>
    <cellStyle name="20% – rõhk5 7" xfId="1765"/>
    <cellStyle name="20% – rõhk5 7 2" xfId="6308"/>
    <cellStyle name="20% – rõhk5 7 2 2" xfId="7766"/>
    <cellStyle name="20% – rõhk5 7 2 2 2" xfId="14201"/>
    <cellStyle name="20% – rõhk5 7 2 2 2 2" xfId="15807"/>
    <cellStyle name="20% – rõhk5 7 2 2 3" xfId="15806"/>
    <cellStyle name="20% – rõhk5 7 2 3" xfId="12743"/>
    <cellStyle name="20% – rõhk5 7 2 3 2" xfId="15808"/>
    <cellStyle name="20% – rõhk5 7 2 4" xfId="15805"/>
    <cellStyle name="20% – rõhk5 7 3" xfId="6640"/>
    <cellStyle name="20% – rõhk5 7 3 2" xfId="13075"/>
    <cellStyle name="20% – rõhk5 7 3 2 2" xfId="15810"/>
    <cellStyle name="20% – rõhk5 7 3 3" xfId="15809"/>
    <cellStyle name="20% – rõhk5 7 4" xfId="11613"/>
    <cellStyle name="20% – rõhk5 7 4 2" xfId="15811"/>
    <cellStyle name="20% – rõhk5 7 5" xfId="15804"/>
    <cellStyle name="20% – rõhk5 8" xfId="1766"/>
    <cellStyle name="20% – rõhk5 8 2" xfId="6309"/>
    <cellStyle name="20% – rõhk5 8 2 2" xfId="7767"/>
    <cellStyle name="20% – rõhk5 8 2 2 2" xfId="14202"/>
    <cellStyle name="20% – rõhk5 8 2 2 2 2" xfId="15815"/>
    <cellStyle name="20% – rõhk5 8 2 2 3" xfId="15814"/>
    <cellStyle name="20% – rõhk5 8 2 3" xfId="12744"/>
    <cellStyle name="20% – rõhk5 8 2 3 2" xfId="15816"/>
    <cellStyle name="20% – rõhk5 8 2 4" xfId="15813"/>
    <cellStyle name="20% – rõhk5 8 3" xfId="6641"/>
    <cellStyle name="20% – rõhk5 8 3 2" xfId="13076"/>
    <cellStyle name="20% – rõhk5 8 3 2 2" xfId="15818"/>
    <cellStyle name="20% – rõhk5 8 3 3" xfId="15817"/>
    <cellStyle name="20% – rõhk5 8 4" xfId="11614"/>
    <cellStyle name="20% – rõhk5 8 4 2" xfId="15819"/>
    <cellStyle name="20% – rõhk5 8 5" xfId="15812"/>
    <cellStyle name="20% – rõhk5 9" xfId="6310"/>
    <cellStyle name="20% – rõhk5 9 2" xfId="7768"/>
    <cellStyle name="20% – rõhk5 9 2 2" xfId="14203"/>
    <cellStyle name="20% – rõhk5 9 2 2 2" xfId="15822"/>
    <cellStyle name="20% – rõhk5 9 2 3" xfId="15821"/>
    <cellStyle name="20% – rõhk5 9 3" xfId="12745"/>
    <cellStyle name="20% – rõhk5 9 3 2" xfId="15823"/>
    <cellStyle name="20% – rõhk5 9 4" xfId="15820"/>
    <cellStyle name="20% – rõhk6" xfId="16" builtinId="50" customBuiltin="1"/>
    <cellStyle name="20% – rõhk6 10" xfId="6311"/>
    <cellStyle name="20% – rõhk6 10 2" xfId="7769"/>
    <cellStyle name="20% – rõhk6 10 2 2" xfId="14204"/>
    <cellStyle name="20% – rõhk6 10 2 2 2" xfId="15826"/>
    <cellStyle name="20% – rõhk6 10 2 3" xfId="15825"/>
    <cellStyle name="20% – rõhk6 10 3" xfId="12746"/>
    <cellStyle name="20% – rõhk6 10 3 2" xfId="15827"/>
    <cellStyle name="20% – rõhk6 10 4" xfId="15824"/>
    <cellStyle name="20% – rõhk6 11" xfId="6642"/>
    <cellStyle name="20% – rõhk6 11 2" xfId="13077"/>
    <cellStyle name="20% – rõhk6 11 2 2" xfId="15829"/>
    <cellStyle name="20% – rõhk6 11 3" xfId="15828"/>
    <cellStyle name="20% – rõhk6 12" xfId="11276"/>
    <cellStyle name="20% – rõhk6 12 2" xfId="15830"/>
    <cellStyle name="20% – rõhk6 2" xfId="1767"/>
    <cellStyle name="20% – rõhk6 2 2" xfId="1768"/>
    <cellStyle name="20% – rõhk6 2 2 2" xfId="6312"/>
    <cellStyle name="20% – rõhk6 2 2 2 2" xfId="7770"/>
    <cellStyle name="20% – rõhk6 2 2 2 2 2" xfId="14205"/>
    <cellStyle name="20% – rõhk6 2 2 2 2 2 2" xfId="15835"/>
    <cellStyle name="20% – rõhk6 2 2 2 2 3" xfId="15834"/>
    <cellStyle name="20% – rõhk6 2 2 2 3" xfId="12747"/>
    <cellStyle name="20% – rõhk6 2 2 2 3 2" xfId="15836"/>
    <cellStyle name="20% – rõhk6 2 2 2 4" xfId="15833"/>
    <cellStyle name="20% – rõhk6 2 2 3" xfId="6644"/>
    <cellStyle name="20% – rõhk6 2 2 3 2" xfId="13079"/>
    <cellStyle name="20% – rõhk6 2 2 3 2 2" xfId="15838"/>
    <cellStyle name="20% – rõhk6 2 2 3 3" xfId="15837"/>
    <cellStyle name="20% – rõhk6 2 2 4" xfId="11616"/>
    <cellStyle name="20% – rõhk6 2 2 4 2" xfId="15839"/>
    <cellStyle name="20% – rõhk6 2 2 5" xfId="15832"/>
    <cellStyle name="20% – rõhk6 2 3" xfId="6313"/>
    <cellStyle name="20% – rõhk6 2 3 2" xfId="7771"/>
    <cellStyle name="20% – rõhk6 2 3 2 2" xfId="14206"/>
    <cellStyle name="20% – rõhk6 2 3 2 2 2" xfId="15842"/>
    <cellStyle name="20% – rõhk6 2 3 2 3" xfId="15841"/>
    <cellStyle name="20% – rõhk6 2 3 3" xfId="12748"/>
    <cellStyle name="20% – rõhk6 2 3 3 2" xfId="15843"/>
    <cellStyle name="20% – rõhk6 2 3 4" xfId="15840"/>
    <cellStyle name="20% – rõhk6 2 4" xfId="6643"/>
    <cellStyle name="20% – rõhk6 2 4 2" xfId="13078"/>
    <cellStyle name="20% – rõhk6 2 4 2 2" xfId="15845"/>
    <cellStyle name="20% – rõhk6 2 4 3" xfId="15844"/>
    <cellStyle name="20% – rõhk6 2 5" xfId="11615"/>
    <cellStyle name="20% – rõhk6 2 5 2" xfId="15846"/>
    <cellStyle name="20% – rõhk6 2 6" xfId="15831"/>
    <cellStyle name="20% – rõhk6 3" xfId="1769"/>
    <cellStyle name="20% – rõhk6 3 2" xfId="6314"/>
    <cellStyle name="20% – rõhk6 3 2 2" xfId="7772"/>
    <cellStyle name="20% – rõhk6 3 2 2 2" xfId="14207"/>
    <cellStyle name="20% – rõhk6 3 2 2 2 2" xfId="15850"/>
    <cellStyle name="20% – rõhk6 3 2 2 3" xfId="15849"/>
    <cellStyle name="20% – rõhk6 3 2 3" xfId="12749"/>
    <cellStyle name="20% – rõhk6 3 2 3 2" xfId="15851"/>
    <cellStyle name="20% – rõhk6 3 2 4" xfId="15848"/>
    <cellStyle name="20% – rõhk6 3 3" xfId="6645"/>
    <cellStyle name="20% – rõhk6 3 3 2" xfId="13080"/>
    <cellStyle name="20% – rõhk6 3 3 2 2" xfId="15853"/>
    <cellStyle name="20% – rõhk6 3 3 3" xfId="15852"/>
    <cellStyle name="20% – rõhk6 3 4" xfId="11617"/>
    <cellStyle name="20% – rõhk6 3 4 2" xfId="15854"/>
    <cellStyle name="20% – rõhk6 3 5" xfId="15847"/>
    <cellStyle name="20% – rõhk6 4" xfId="1770"/>
    <cellStyle name="20% – rõhk6 4 2" xfId="6315"/>
    <cellStyle name="20% – rõhk6 4 2 2" xfId="7773"/>
    <cellStyle name="20% – rõhk6 4 2 2 2" xfId="14208"/>
    <cellStyle name="20% – rõhk6 4 2 2 2 2" xfId="15858"/>
    <cellStyle name="20% – rõhk6 4 2 2 3" xfId="15857"/>
    <cellStyle name="20% – rõhk6 4 2 3" xfId="12750"/>
    <cellStyle name="20% – rõhk6 4 2 3 2" xfId="15859"/>
    <cellStyle name="20% – rõhk6 4 2 4" xfId="15856"/>
    <cellStyle name="20% – rõhk6 4 3" xfId="6646"/>
    <cellStyle name="20% – rõhk6 4 3 2" xfId="13081"/>
    <cellStyle name="20% – rõhk6 4 3 2 2" xfId="15861"/>
    <cellStyle name="20% – rõhk6 4 3 3" xfId="15860"/>
    <cellStyle name="20% – rõhk6 4 4" xfId="11618"/>
    <cellStyle name="20% – rõhk6 4 4 2" xfId="15862"/>
    <cellStyle name="20% – rõhk6 4 5" xfId="15855"/>
    <cellStyle name="20% – rõhk6 5" xfId="1771"/>
    <cellStyle name="20% – rõhk6 5 2" xfId="6316"/>
    <cellStyle name="20% – rõhk6 5 2 2" xfId="7774"/>
    <cellStyle name="20% – rõhk6 5 2 2 2" xfId="14209"/>
    <cellStyle name="20% – rõhk6 5 2 2 2 2" xfId="15866"/>
    <cellStyle name="20% – rõhk6 5 2 2 3" xfId="15865"/>
    <cellStyle name="20% – rõhk6 5 2 3" xfId="12751"/>
    <cellStyle name="20% – rõhk6 5 2 3 2" xfId="15867"/>
    <cellStyle name="20% – rõhk6 5 2 4" xfId="15864"/>
    <cellStyle name="20% – rõhk6 5 3" xfId="6647"/>
    <cellStyle name="20% – rõhk6 5 3 2" xfId="13082"/>
    <cellStyle name="20% – rõhk6 5 3 2 2" xfId="15869"/>
    <cellStyle name="20% – rõhk6 5 3 3" xfId="15868"/>
    <cellStyle name="20% – rõhk6 5 4" xfId="11619"/>
    <cellStyle name="20% – rõhk6 5 4 2" xfId="15870"/>
    <cellStyle name="20% – rõhk6 5 5" xfId="15863"/>
    <cellStyle name="20% – rõhk6 6" xfId="1772"/>
    <cellStyle name="20% – rõhk6 6 2" xfId="6317"/>
    <cellStyle name="20% – rõhk6 6 2 2" xfId="7775"/>
    <cellStyle name="20% – rõhk6 6 2 2 2" xfId="14210"/>
    <cellStyle name="20% – rõhk6 6 2 2 2 2" xfId="15874"/>
    <cellStyle name="20% – rõhk6 6 2 2 3" xfId="15873"/>
    <cellStyle name="20% – rõhk6 6 2 3" xfId="12752"/>
    <cellStyle name="20% – rõhk6 6 2 3 2" xfId="15875"/>
    <cellStyle name="20% – rõhk6 6 2 4" xfId="15872"/>
    <cellStyle name="20% – rõhk6 6 3" xfId="6648"/>
    <cellStyle name="20% – rõhk6 6 3 2" xfId="13083"/>
    <cellStyle name="20% – rõhk6 6 3 2 2" xfId="15877"/>
    <cellStyle name="20% – rõhk6 6 3 3" xfId="15876"/>
    <cellStyle name="20% – rõhk6 6 4" xfId="11620"/>
    <cellStyle name="20% – rõhk6 6 4 2" xfId="15878"/>
    <cellStyle name="20% – rõhk6 6 5" xfId="15871"/>
    <cellStyle name="20% – rõhk6 7" xfId="1773"/>
    <cellStyle name="20% – rõhk6 7 2" xfId="6318"/>
    <cellStyle name="20% – rõhk6 7 2 2" xfId="7776"/>
    <cellStyle name="20% – rõhk6 7 2 2 2" xfId="14211"/>
    <cellStyle name="20% – rõhk6 7 2 2 2 2" xfId="15882"/>
    <cellStyle name="20% – rõhk6 7 2 2 3" xfId="15881"/>
    <cellStyle name="20% – rõhk6 7 2 3" xfId="12753"/>
    <cellStyle name="20% – rõhk6 7 2 3 2" xfId="15883"/>
    <cellStyle name="20% – rõhk6 7 2 4" xfId="15880"/>
    <cellStyle name="20% – rõhk6 7 3" xfId="6649"/>
    <cellStyle name="20% – rõhk6 7 3 2" xfId="13084"/>
    <cellStyle name="20% – rõhk6 7 3 2 2" xfId="15885"/>
    <cellStyle name="20% – rõhk6 7 3 3" xfId="15884"/>
    <cellStyle name="20% – rõhk6 7 4" xfId="11621"/>
    <cellStyle name="20% – rõhk6 7 4 2" xfId="15886"/>
    <cellStyle name="20% – rõhk6 7 5" xfId="15879"/>
    <cellStyle name="20% – rõhk6 8" xfId="1774"/>
    <cellStyle name="20% – rõhk6 8 2" xfId="6319"/>
    <cellStyle name="20% – rõhk6 8 2 2" xfId="7777"/>
    <cellStyle name="20% – rõhk6 8 2 2 2" xfId="14212"/>
    <cellStyle name="20% – rõhk6 8 2 2 2 2" xfId="15890"/>
    <cellStyle name="20% – rõhk6 8 2 2 3" xfId="15889"/>
    <cellStyle name="20% – rõhk6 8 2 3" xfId="12754"/>
    <cellStyle name="20% – rõhk6 8 2 3 2" xfId="15891"/>
    <cellStyle name="20% – rõhk6 8 2 4" xfId="15888"/>
    <cellStyle name="20% – rõhk6 8 3" xfId="6650"/>
    <cellStyle name="20% – rõhk6 8 3 2" xfId="13085"/>
    <cellStyle name="20% – rõhk6 8 3 2 2" xfId="15893"/>
    <cellStyle name="20% – rõhk6 8 3 3" xfId="15892"/>
    <cellStyle name="20% – rõhk6 8 4" xfId="11622"/>
    <cellStyle name="20% – rõhk6 8 4 2" xfId="15894"/>
    <cellStyle name="20% – rõhk6 8 5" xfId="15887"/>
    <cellStyle name="20% – rõhk6 9" xfId="6320"/>
    <cellStyle name="20% – rõhk6 9 2" xfId="7778"/>
    <cellStyle name="20% – rõhk6 9 2 2" xfId="14213"/>
    <cellStyle name="20% – rõhk6 9 2 2 2" xfId="15897"/>
    <cellStyle name="20% – rõhk6 9 2 3" xfId="15896"/>
    <cellStyle name="20% – rõhk6 9 3" xfId="12755"/>
    <cellStyle name="20% – rõhk6 9 3 2" xfId="15898"/>
    <cellStyle name="20% – rõhk6 9 4" xfId="15895"/>
    <cellStyle name="20% - Акцент1" xfId="181"/>
    <cellStyle name="20% - Акцент1 2" xfId="182"/>
    <cellStyle name="20% - Акцент1 2 2" xfId="9763"/>
    <cellStyle name="20% - Акцент1 3" xfId="183"/>
    <cellStyle name="20% - Акцент1 3 2" xfId="9764"/>
    <cellStyle name="20% - Акцент1 4" xfId="184"/>
    <cellStyle name="20% - Акцент1 4 2" xfId="9765"/>
    <cellStyle name="20% - Акцент1 5" xfId="185"/>
    <cellStyle name="20% - Акцент1 5 2" xfId="9766"/>
    <cellStyle name="20% - Акцент1 6" xfId="186"/>
    <cellStyle name="20% - Акцент1 6 2" xfId="9767"/>
    <cellStyle name="20% - Акцент1 7" xfId="9768"/>
    <cellStyle name="20% - Акцент2" xfId="187"/>
    <cellStyle name="20% - Акцент2 2" xfId="188"/>
    <cellStyle name="20% - Акцент2 2 2" xfId="9769"/>
    <cellStyle name="20% - Акцент2 3" xfId="189"/>
    <cellStyle name="20% - Акцент2 3 2" xfId="9770"/>
    <cellStyle name="20% - Акцент2 4" xfId="190"/>
    <cellStyle name="20% - Акцент2 4 2" xfId="9771"/>
    <cellStyle name="20% - Акцент2 5" xfId="191"/>
    <cellStyle name="20% - Акцент2 5 2" xfId="9772"/>
    <cellStyle name="20% - Акцент2 6" xfId="192"/>
    <cellStyle name="20% - Акцент2 6 2" xfId="9773"/>
    <cellStyle name="20% - Акцент2 7" xfId="9774"/>
    <cellStyle name="20% - Акцент3" xfId="193"/>
    <cellStyle name="20% - Акцент3 2" xfId="194"/>
    <cellStyle name="20% - Акцент3 2 2" xfId="9775"/>
    <cellStyle name="20% - Акцент3 3" xfId="195"/>
    <cellStyle name="20% - Акцент3 3 2" xfId="9776"/>
    <cellStyle name="20% - Акцент3 4" xfId="196"/>
    <cellStyle name="20% - Акцент3 4 2" xfId="9777"/>
    <cellStyle name="20% - Акцент3 5" xfId="197"/>
    <cellStyle name="20% - Акцент3 5 2" xfId="9778"/>
    <cellStyle name="20% - Акцент3 6" xfId="198"/>
    <cellStyle name="20% - Акцент3 6 2" xfId="9779"/>
    <cellStyle name="20% - Акцент3 7" xfId="9780"/>
    <cellStyle name="20% - Акцент4" xfId="199"/>
    <cellStyle name="20% - Акцент4 2" xfId="200"/>
    <cellStyle name="20% - Акцент4 2 2" xfId="9781"/>
    <cellStyle name="20% - Акцент4 3" xfId="201"/>
    <cellStyle name="20% - Акцент4 3 2" xfId="9782"/>
    <cellStyle name="20% - Акцент4 4" xfId="202"/>
    <cellStyle name="20% - Акцент4 4 2" xfId="9783"/>
    <cellStyle name="20% - Акцент4 5" xfId="203"/>
    <cellStyle name="20% - Акцент4 5 2" xfId="9784"/>
    <cellStyle name="20% - Акцент4 6" xfId="204"/>
    <cellStyle name="20% - Акцент4 6 2" xfId="9785"/>
    <cellStyle name="20% - Акцент4 7" xfId="9786"/>
    <cellStyle name="20% - Акцент5" xfId="205"/>
    <cellStyle name="20% - Акцент5 2" xfId="206"/>
    <cellStyle name="20% - Акцент5 2 2" xfId="9787"/>
    <cellStyle name="20% - Акцент5 3" xfId="207"/>
    <cellStyle name="20% - Акцент5 3 2" xfId="9788"/>
    <cellStyle name="20% - Акцент5 4" xfId="208"/>
    <cellStyle name="20% - Акцент5 4 2" xfId="9789"/>
    <cellStyle name="20% - Акцент5 5" xfId="209"/>
    <cellStyle name="20% - Акцент5 5 2" xfId="9790"/>
    <cellStyle name="20% - Акцент5 6" xfId="210"/>
    <cellStyle name="20% - Акцент5 6 2" xfId="9791"/>
    <cellStyle name="20% - Акцент5 7" xfId="9792"/>
    <cellStyle name="20% - Акцент6" xfId="211"/>
    <cellStyle name="20% - Акцент6 2" xfId="212"/>
    <cellStyle name="20% - Акцент6 2 2" xfId="9793"/>
    <cellStyle name="20% - Акцент6 3" xfId="213"/>
    <cellStyle name="20% - Акцент6 3 2" xfId="9794"/>
    <cellStyle name="20% - Акцент6 4" xfId="214"/>
    <cellStyle name="20% - Акцент6 4 2" xfId="9795"/>
    <cellStyle name="20% - Акцент6 5" xfId="215"/>
    <cellStyle name="20% - Акцент6 5 2" xfId="9796"/>
    <cellStyle name="20% - Акцент6 6" xfId="216"/>
    <cellStyle name="20% - Акцент6 6 2" xfId="9797"/>
    <cellStyle name="20% - Акцент6 7" xfId="9798"/>
    <cellStyle name="40% - Accent1 10" xfId="1775"/>
    <cellStyle name="40% - Accent1 10 2" xfId="9799"/>
    <cellStyle name="40% - Accent1 11" xfId="1776"/>
    <cellStyle name="40% - Accent1 11 2" xfId="9800"/>
    <cellStyle name="40% - Accent1 12" xfId="1777"/>
    <cellStyle name="40% - Accent1 12 2" xfId="9801"/>
    <cellStyle name="40% - Accent1 13" xfId="1778"/>
    <cellStyle name="40% - Accent1 13 2" xfId="9802"/>
    <cellStyle name="40% - Accent1 14" xfId="1779"/>
    <cellStyle name="40% - Accent1 14 2" xfId="9803"/>
    <cellStyle name="40% - Accent1 15" xfId="1780"/>
    <cellStyle name="40% - Accent1 15 2" xfId="9804"/>
    <cellStyle name="40% - Accent1 16" xfId="1781"/>
    <cellStyle name="40% - Accent1 16 2" xfId="9805"/>
    <cellStyle name="40% - Accent1 2" xfId="217"/>
    <cellStyle name="40% - Accent1 2 10" xfId="1782"/>
    <cellStyle name="40% - Accent1 2 10 2" xfId="1783"/>
    <cellStyle name="40% - Accent1 2 10 2 2" xfId="9806"/>
    <cellStyle name="40% - Accent1 2 10 3" xfId="1784"/>
    <cellStyle name="40% - Accent1 2 10 3 2" xfId="9807"/>
    <cellStyle name="40% - Accent1 2 10 4" xfId="1785"/>
    <cellStyle name="40% - Accent1 2 10 4 2" xfId="9808"/>
    <cellStyle name="40% - Accent1 2 10 5" xfId="9809"/>
    <cellStyle name="40% - Accent1 2 11" xfId="1786"/>
    <cellStyle name="40% - Accent1 2 11 2" xfId="1787"/>
    <cellStyle name="40% - Accent1 2 11 2 2" xfId="9810"/>
    <cellStyle name="40% - Accent1 2 11 3" xfId="1788"/>
    <cellStyle name="40% - Accent1 2 11 3 2" xfId="9811"/>
    <cellStyle name="40% - Accent1 2 11 4" xfId="1789"/>
    <cellStyle name="40% - Accent1 2 11 4 2" xfId="9812"/>
    <cellStyle name="40% - Accent1 2 11 5" xfId="9813"/>
    <cellStyle name="40% - Accent1 2 12" xfId="1790"/>
    <cellStyle name="40% - Accent1 2 12 2" xfId="1791"/>
    <cellStyle name="40% - Accent1 2 12 2 2" xfId="9814"/>
    <cellStyle name="40% - Accent1 2 12 3" xfId="1792"/>
    <cellStyle name="40% - Accent1 2 12 3 2" xfId="9815"/>
    <cellStyle name="40% - Accent1 2 12 4" xfId="1793"/>
    <cellStyle name="40% - Accent1 2 12 4 2" xfId="9816"/>
    <cellStyle name="40% - Accent1 2 12 5" xfId="9817"/>
    <cellStyle name="40% - Accent1 2 13" xfId="1794"/>
    <cellStyle name="40% - Accent1 2 13 2" xfId="1795"/>
    <cellStyle name="40% - Accent1 2 13 2 2" xfId="9818"/>
    <cellStyle name="40% - Accent1 2 13 3" xfId="1796"/>
    <cellStyle name="40% - Accent1 2 13 3 2" xfId="9819"/>
    <cellStyle name="40% - Accent1 2 13 4" xfId="1797"/>
    <cellStyle name="40% - Accent1 2 13 4 2" xfId="9820"/>
    <cellStyle name="40% - Accent1 2 13 5" xfId="9821"/>
    <cellStyle name="40% - Accent1 2 14" xfId="1798"/>
    <cellStyle name="40% - Accent1 2 14 2" xfId="1799"/>
    <cellStyle name="40% - Accent1 2 14 2 2" xfId="9822"/>
    <cellStyle name="40% - Accent1 2 14 3" xfId="1800"/>
    <cellStyle name="40% - Accent1 2 14 3 2" xfId="9823"/>
    <cellStyle name="40% - Accent1 2 14 4" xfId="1801"/>
    <cellStyle name="40% - Accent1 2 14 4 2" xfId="9824"/>
    <cellStyle name="40% - Accent1 2 14 5" xfId="9825"/>
    <cellStyle name="40% - Accent1 2 15" xfId="1802"/>
    <cellStyle name="40% - Accent1 2 15 2" xfId="1803"/>
    <cellStyle name="40% - Accent1 2 15 2 2" xfId="9826"/>
    <cellStyle name="40% - Accent1 2 15 3" xfId="1804"/>
    <cellStyle name="40% - Accent1 2 15 3 2" xfId="9827"/>
    <cellStyle name="40% - Accent1 2 15 4" xfId="1805"/>
    <cellStyle name="40% - Accent1 2 15 4 2" xfId="9828"/>
    <cellStyle name="40% - Accent1 2 15 5" xfId="9829"/>
    <cellStyle name="40% - Accent1 2 16" xfId="1806"/>
    <cellStyle name="40% - Accent1 2 16 2" xfId="1807"/>
    <cellStyle name="40% - Accent1 2 16 2 2" xfId="9830"/>
    <cellStyle name="40% - Accent1 2 16 3" xfId="1808"/>
    <cellStyle name="40% - Accent1 2 16 3 2" xfId="9831"/>
    <cellStyle name="40% - Accent1 2 16 4" xfId="1809"/>
    <cellStyle name="40% - Accent1 2 16 4 2" xfId="9832"/>
    <cellStyle name="40% - Accent1 2 16 5" xfId="9833"/>
    <cellStyle name="40% - Accent1 2 17" xfId="1810"/>
    <cellStyle name="40% - Accent1 2 17 2" xfId="1811"/>
    <cellStyle name="40% - Accent1 2 17 2 2" xfId="1812"/>
    <cellStyle name="40% - Accent1 2 17 2 2 2" xfId="9834"/>
    <cellStyle name="40% - Accent1 2 17 2 3" xfId="1813"/>
    <cellStyle name="40% - Accent1 2 17 2 3 2" xfId="9835"/>
    <cellStyle name="40% - Accent1 2 17 2 4" xfId="1814"/>
    <cellStyle name="40% - Accent1 2 17 2 4 2" xfId="9836"/>
    <cellStyle name="40% - Accent1 2 17 2 5" xfId="1815"/>
    <cellStyle name="40% - Accent1 2 17 2 5 2" xfId="6652"/>
    <cellStyle name="40% - Accent1 2 17 2 5 2 2" xfId="13087"/>
    <cellStyle name="40% - Accent1 2 17 2 5 2 2 2" xfId="15902"/>
    <cellStyle name="40% - Accent1 2 17 2 5 2 3" xfId="15901"/>
    <cellStyle name="40% - Accent1 2 17 2 5 3" xfId="11624"/>
    <cellStyle name="40% - Accent1 2 17 2 5 3 2" xfId="15903"/>
    <cellStyle name="40% - Accent1 2 17 2 5 4" xfId="15900"/>
    <cellStyle name="40% - Accent1 2 17 2 6" xfId="9837"/>
    <cellStyle name="40% - Accent1 2 17 3" xfId="1816"/>
    <cellStyle name="40% - Accent1 2 17 3 2" xfId="1817"/>
    <cellStyle name="40% - Accent1 2 17 3 2 2" xfId="9838"/>
    <cellStyle name="40% - Accent1 2 17 3 3" xfId="1818"/>
    <cellStyle name="40% - Accent1 2 17 3 3 2" xfId="9839"/>
    <cellStyle name="40% - Accent1 2 17 3 4" xfId="1819"/>
    <cellStyle name="40% - Accent1 2 17 3 4 2" xfId="9840"/>
    <cellStyle name="40% - Accent1 2 17 3 5" xfId="9841"/>
    <cellStyle name="40% - Accent1 2 17 4" xfId="6651"/>
    <cellStyle name="40% - Accent1 2 17 4 2" xfId="13086"/>
    <cellStyle name="40% - Accent1 2 17 4 2 2" xfId="15905"/>
    <cellStyle name="40% - Accent1 2 17 4 3" xfId="15904"/>
    <cellStyle name="40% - Accent1 2 17 5" xfId="7893"/>
    <cellStyle name="40% - Accent1 2 17 5 2" xfId="14328"/>
    <cellStyle name="40% - Accent1 2 17 5 2 2" xfId="15907"/>
    <cellStyle name="40% - Accent1 2 17 5 3" xfId="15906"/>
    <cellStyle name="40% - Accent1 2 17 6" xfId="11623"/>
    <cellStyle name="40% - Accent1 2 17 6 2" xfId="15908"/>
    <cellStyle name="40% - Accent1 2 17 7" xfId="15899"/>
    <cellStyle name="40% - Accent1 2 18" xfId="1820"/>
    <cellStyle name="40% - Accent1 2 18 2" xfId="1821"/>
    <cellStyle name="40% - Accent1 2 18 2 2" xfId="9842"/>
    <cellStyle name="40% - Accent1 2 18 3" xfId="1822"/>
    <cellStyle name="40% - Accent1 2 18 3 2" xfId="9843"/>
    <cellStyle name="40% - Accent1 2 18 4" xfId="1823"/>
    <cellStyle name="40% - Accent1 2 18 4 2" xfId="9844"/>
    <cellStyle name="40% - Accent1 2 18 5" xfId="9845"/>
    <cellStyle name="40% - Accent1 2 19" xfId="1824"/>
    <cellStyle name="40% - Accent1 2 19 2" xfId="1825"/>
    <cellStyle name="40% - Accent1 2 19 2 2" xfId="6654"/>
    <cellStyle name="40% - Accent1 2 19 2 2 2" xfId="13089"/>
    <cellStyle name="40% - Accent1 2 19 2 2 2 2" xfId="15912"/>
    <cellStyle name="40% - Accent1 2 19 2 2 3" xfId="15911"/>
    <cellStyle name="40% - Accent1 2 19 2 3" xfId="11626"/>
    <cellStyle name="40% - Accent1 2 19 2 3 2" xfId="15913"/>
    <cellStyle name="40% - Accent1 2 19 2 4" xfId="15910"/>
    <cellStyle name="40% - Accent1 2 19 3" xfId="6653"/>
    <cellStyle name="40% - Accent1 2 19 3 2" xfId="13088"/>
    <cellStyle name="40% - Accent1 2 19 3 2 2" xfId="15915"/>
    <cellStyle name="40% - Accent1 2 19 3 3" xfId="15914"/>
    <cellStyle name="40% - Accent1 2 19 4" xfId="7894"/>
    <cellStyle name="40% - Accent1 2 19 4 2" xfId="14329"/>
    <cellStyle name="40% - Accent1 2 19 4 2 2" xfId="15917"/>
    <cellStyle name="40% - Accent1 2 19 4 3" xfId="15916"/>
    <cellStyle name="40% - Accent1 2 19 5" xfId="11625"/>
    <cellStyle name="40% - Accent1 2 19 5 2" xfId="15918"/>
    <cellStyle name="40% - Accent1 2 19 6" xfId="15909"/>
    <cellStyle name="40% - Accent1 2 2" xfId="218"/>
    <cellStyle name="40% - Accent1 2 2 10" xfId="1826"/>
    <cellStyle name="40% - Accent1 2 2 10 2" xfId="9846"/>
    <cellStyle name="40% - Accent1 2 2 11" xfId="1827"/>
    <cellStyle name="40% - Accent1 2 2 11 2" xfId="9847"/>
    <cellStyle name="40% - Accent1 2 2 12" xfId="1828"/>
    <cellStyle name="40% - Accent1 2 2 12 2" xfId="9848"/>
    <cellStyle name="40% - Accent1 2 2 13" xfId="1829"/>
    <cellStyle name="40% - Accent1 2 2 13 2" xfId="9849"/>
    <cellStyle name="40% - Accent1 2 2 14" xfId="1830"/>
    <cellStyle name="40% - Accent1 2 2 14 2" xfId="9850"/>
    <cellStyle name="40% - Accent1 2 2 15" xfId="1831"/>
    <cellStyle name="40% - Accent1 2 2 15 2" xfId="9851"/>
    <cellStyle name="40% - Accent1 2 2 16" xfId="1832"/>
    <cellStyle name="40% - Accent1 2 2 16 2" xfId="9852"/>
    <cellStyle name="40% - Accent1 2 2 17" xfId="1833"/>
    <cellStyle name="40% - Accent1 2 2 17 2" xfId="9853"/>
    <cellStyle name="40% - Accent1 2 2 18" xfId="1834"/>
    <cellStyle name="40% - Accent1 2 2 18 2" xfId="9854"/>
    <cellStyle name="40% - Accent1 2 2 19" xfId="1835"/>
    <cellStyle name="40% - Accent1 2 2 19 2" xfId="9855"/>
    <cellStyle name="40% - Accent1 2 2 2" xfId="1836"/>
    <cellStyle name="40% - Accent1 2 2 2 2" xfId="9856"/>
    <cellStyle name="40% - Accent1 2 2 20" xfId="1837"/>
    <cellStyle name="40% - Accent1 2 2 20 2" xfId="9857"/>
    <cellStyle name="40% - Accent1 2 2 21" xfId="1838"/>
    <cellStyle name="40% - Accent1 2 2 21 2" xfId="9858"/>
    <cellStyle name="40% - Accent1 2 2 22" xfId="1839"/>
    <cellStyle name="40% - Accent1 2 2 22 2" xfId="9859"/>
    <cellStyle name="40% - Accent1 2 2 23" xfId="1840"/>
    <cellStyle name="40% - Accent1 2 2 23 2" xfId="9860"/>
    <cellStyle name="40% - Accent1 2 2 24" xfId="1841"/>
    <cellStyle name="40% - Accent1 2 2 24 2" xfId="9861"/>
    <cellStyle name="40% - Accent1 2 2 25" xfId="1842"/>
    <cellStyle name="40% - Accent1 2 2 25 2" xfId="9862"/>
    <cellStyle name="40% - Accent1 2 2 26" xfId="1843"/>
    <cellStyle name="40% - Accent1 2 2 26 2" xfId="9863"/>
    <cellStyle name="40% - Accent1 2 2 27" xfId="1844"/>
    <cellStyle name="40% - Accent1 2 2 27 2" xfId="9864"/>
    <cellStyle name="40% - Accent1 2 2 28" xfId="1845"/>
    <cellStyle name="40% - Accent1 2 2 28 2" xfId="9865"/>
    <cellStyle name="40% - Accent1 2 2 29" xfId="1846"/>
    <cellStyle name="40% - Accent1 2 2 29 2" xfId="9866"/>
    <cellStyle name="40% - Accent1 2 2 3" xfId="1847"/>
    <cellStyle name="40% - Accent1 2 2 3 2" xfId="9867"/>
    <cellStyle name="40% - Accent1 2 2 30" xfId="1848"/>
    <cellStyle name="40% - Accent1 2 2 30 2" xfId="9868"/>
    <cellStyle name="40% - Accent1 2 2 31" xfId="1849"/>
    <cellStyle name="40% - Accent1 2 2 31 2" xfId="9869"/>
    <cellStyle name="40% - Accent1 2 2 32" xfId="1850"/>
    <cellStyle name="40% - Accent1 2 2 32 2" xfId="9870"/>
    <cellStyle name="40% - Accent1 2 2 33" xfId="1851"/>
    <cellStyle name="40% - Accent1 2 2 33 2" xfId="9871"/>
    <cellStyle name="40% - Accent1 2 2 34" xfId="1852"/>
    <cellStyle name="40% - Accent1 2 2 34 2" xfId="9872"/>
    <cellStyle name="40% - Accent1 2 2 35" xfId="1853"/>
    <cellStyle name="40% - Accent1 2 2 35 2" xfId="9873"/>
    <cellStyle name="40% - Accent1 2 2 36" xfId="1854"/>
    <cellStyle name="40% - Accent1 2 2 36 2" xfId="6655"/>
    <cellStyle name="40% - Accent1 2 2 36 2 2" xfId="13090"/>
    <cellStyle name="40% - Accent1 2 2 36 2 2 2" xfId="15921"/>
    <cellStyle name="40% - Accent1 2 2 36 2 3" xfId="15920"/>
    <cellStyle name="40% - Accent1 2 2 36 3" xfId="11627"/>
    <cellStyle name="40% - Accent1 2 2 36 3 2" xfId="15922"/>
    <cellStyle name="40% - Accent1 2 2 36 4" xfId="15919"/>
    <cellStyle name="40% - Accent1 2 2 37" xfId="9874"/>
    <cellStyle name="40% - Accent1 2 2 4" xfId="1855"/>
    <cellStyle name="40% - Accent1 2 2 4 2" xfId="9875"/>
    <cellStyle name="40% - Accent1 2 2 5" xfId="1856"/>
    <cellStyle name="40% - Accent1 2 2 5 2" xfId="9876"/>
    <cellStyle name="40% - Accent1 2 2 6" xfId="1857"/>
    <cellStyle name="40% - Accent1 2 2 6 2" xfId="9877"/>
    <cellStyle name="40% - Accent1 2 2 7" xfId="1858"/>
    <cellStyle name="40% - Accent1 2 2 7 2" xfId="9878"/>
    <cellStyle name="40% - Accent1 2 2 8" xfId="1859"/>
    <cellStyle name="40% - Accent1 2 2 8 2" xfId="9879"/>
    <cellStyle name="40% - Accent1 2 2 9" xfId="1860"/>
    <cellStyle name="40% - Accent1 2 2 9 2" xfId="9880"/>
    <cellStyle name="40% - Accent1 2 20" xfId="1861"/>
    <cellStyle name="40% - Accent1 2 20 2" xfId="1862"/>
    <cellStyle name="40% - Accent1 2 20 2 2" xfId="9881"/>
    <cellStyle name="40% - Accent1 2 20 3" xfId="1863"/>
    <cellStyle name="40% - Accent1 2 20 3 2" xfId="9882"/>
    <cellStyle name="40% - Accent1 2 20 4" xfId="1864"/>
    <cellStyle name="40% - Accent1 2 20 4 2" xfId="9883"/>
    <cellStyle name="40% - Accent1 2 20 5" xfId="1865"/>
    <cellStyle name="40% - Accent1 2 20 5 2" xfId="6656"/>
    <cellStyle name="40% - Accent1 2 20 5 2 2" xfId="13091"/>
    <cellStyle name="40% - Accent1 2 20 5 2 2 2" xfId="15925"/>
    <cellStyle name="40% - Accent1 2 20 5 2 3" xfId="15924"/>
    <cellStyle name="40% - Accent1 2 20 5 3" xfId="11628"/>
    <cellStyle name="40% - Accent1 2 20 5 3 2" xfId="15926"/>
    <cellStyle name="40% - Accent1 2 20 5 4" xfId="15923"/>
    <cellStyle name="40% - Accent1 2 20 6" xfId="9884"/>
    <cellStyle name="40% - Accent1 2 21" xfId="1866"/>
    <cellStyle name="40% - Accent1 2 21 2" xfId="1867"/>
    <cellStyle name="40% - Accent1 2 21 2 2" xfId="9885"/>
    <cellStyle name="40% - Accent1 2 21 3" xfId="1868"/>
    <cellStyle name="40% - Accent1 2 21 3 2" xfId="6657"/>
    <cellStyle name="40% - Accent1 2 21 3 2 2" xfId="13092"/>
    <cellStyle name="40% - Accent1 2 21 3 2 2 2" xfId="15929"/>
    <cellStyle name="40% - Accent1 2 21 3 2 3" xfId="15928"/>
    <cellStyle name="40% - Accent1 2 21 3 3" xfId="11629"/>
    <cellStyle name="40% - Accent1 2 21 3 3 2" xfId="15930"/>
    <cellStyle name="40% - Accent1 2 21 3 4" xfId="15927"/>
    <cellStyle name="40% - Accent1 2 21 4" xfId="9886"/>
    <cellStyle name="40% - Accent1 2 22" xfId="1869"/>
    <cellStyle name="40% - Accent1 2 22 2" xfId="1870"/>
    <cellStyle name="40% - Accent1 2 22 2 2" xfId="9887"/>
    <cellStyle name="40% - Accent1 2 22 3" xfId="1871"/>
    <cellStyle name="40% - Accent1 2 22 3 2" xfId="6658"/>
    <cellStyle name="40% - Accent1 2 22 3 2 2" xfId="13093"/>
    <cellStyle name="40% - Accent1 2 22 3 2 2 2" xfId="15933"/>
    <cellStyle name="40% - Accent1 2 22 3 2 3" xfId="15932"/>
    <cellStyle name="40% - Accent1 2 22 3 3" xfId="11630"/>
    <cellStyle name="40% - Accent1 2 22 3 3 2" xfId="15934"/>
    <cellStyle name="40% - Accent1 2 22 3 4" xfId="15931"/>
    <cellStyle name="40% - Accent1 2 22 4" xfId="9888"/>
    <cellStyle name="40% - Accent1 2 23" xfId="1872"/>
    <cellStyle name="40% - Accent1 2 23 2" xfId="1873"/>
    <cellStyle name="40% - Accent1 2 23 2 2" xfId="9889"/>
    <cellStyle name="40% - Accent1 2 23 3" xfId="1874"/>
    <cellStyle name="40% - Accent1 2 23 3 2" xfId="6659"/>
    <cellStyle name="40% - Accent1 2 23 3 2 2" xfId="13094"/>
    <cellStyle name="40% - Accent1 2 23 3 2 2 2" xfId="15937"/>
    <cellStyle name="40% - Accent1 2 23 3 2 3" xfId="15936"/>
    <cellStyle name="40% - Accent1 2 23 3 3" xfId="11631"/>
    <cellStyle name="40% - Accent1 2 23 3 3 2" xfId="15938"/>
    <cellStyle name="40% - Accent1 2 23 3 4" xfId="15935"/>
    <cellStyle name="40% - Accent1 2 23 4" xfId="9890"/>
    <cellStyle name="40% - Accent1 2 24" xfId="1875"/>
    <cellStyle name="40% - Accent1 2 24 2" xfId="6660"/>
    <cellStyle name="40% - Accent1 2 24 2 2" xfId="13095"/>
    <cellStyle name="40% - Accent1 2 24 2 2 2" xfId="15941"/>
    <cellStyle name="40% - Accent1 2 24 2 3" xfId="15940"/>
    <cellStyle name="40% - Accent1 2 24 3" xfId="11632"/>
    <cellStyle name="40% - Accent1 2 24 3 2" xfId="15942"/>
    <cellStyle name="40% - Accent1 2 24 4" xfId="15939"/>
    <cellStyle name="40% - Accent1 2 25" xfId="1876"/>
    <cellStyle name="40% - Accent1 2 25 2" xfId="6661"/>
    <cellStyle name="40% - Accent1 2 25 2 2" xfId="13096"/>
    <cellStyle name="40% - Accent1 2 25 2 2 2" xfId="15945"/>
    <cellStyle name="40% - Accent1 2 25 2 3" xfId="15944"/>
    <cellStyle name="40% - Accent1 2 25 3" xfId="11633"/>
    <cellStyle name="40% - Accent1 2 25 3 2" xfId="15946"/>
    <cellStyle name="40% - Accent1 2 25 4" xfId="15943"/>
    <cellStyle name="40% - Accent1 2 26" xfId="1877"/>
    <cellStyle name="40% - Accent1 2 26 2" xfId="6662"/>
    <cellStyle name="40% - Accent1 2 26 2 2" xfId="13097"/>
    <cellStyle name="40% - Accent1 2 26 2 2 2" xfId="15949"/>
    <cellStyle name="40% - Accent1 2 26 2 3" xfId="15948"/>
    <cellStyle name="40% - Accent1 2 26 3" xfId="11634"/>
    <cellStyle name="40% - Accent1 2 26 3 2" xfId="15950"/>
    <cellStyle name="40% - Accent1 2 26 4" xfId="15947"/>
    <cellStyle name="40% - Accent1 2 27" xfId="1878"/>
    <cellStyle name="40% - Accent1 2 27 2" xfId="6663"/>
    <cellStyle name="40% - Accent1 2 27 2 2" xfId="13098"/>
    <cellStyle name="40% - Accent1 2 27 2 2 2" xfId="15953"/>
    <cellStyle name="40% - Accent1 2 27 2 3" xfId="15952"/>
    <cellStyle name="40% - Accent1 2 27 3" xfId="11635"/>
    <cellStyle name="40% - Accent1 2 27 3 2" xfId="15954"/>
    <cellStyle name="40% - Accent1 2 27 4" xfId="15951"/>
    <cellStyle name="40% - Accent1 2 28" xfId="1879"/>
    <cellStyle name="40% - Accent1 2 28 2" xfId="6664"/>
    <cellStyle name="40% - Accent1 2 28 2 2" xfId="13099"/>
    <cellStyle name="40% - Accent1 2 28 2 2 2" xfId="15957"/>
    <cellStyle name="40% - Accent1 2 28 2 3" xfId="15956"/>
    <cellStyle name="40% - Accent1 2 28 3" xfId="11636"/>
    <cellStyle name="40% - Accent1 2 28 3 2" xfId="15958"/>
    <cellStyle name="40% - Accent1 2 28 4" xfId="15955"/>
    <cellStyle name="40% - Accent1 2 29" xfId="1880"/>
    <cellStyle name="40% - Accent1 2 29 2" xfId="6665"/>
    <cellStyle name="40% - Accent1 2 29 2 2" xfId="13100"/>
    <cellStyle name="40% - Accent1 2 29 2 2 2" xfId="15961"/>
    <cellStyle name="40% - Accent1 2 29 2 3" xfId="15960"/>
    <cellStyle name="40% - Accent1 2 29 3" xfId="11637"/>
    <cellStyle name="40% - Accent1 2 29 3 2" xfId="15962"/>
    <cellStyle name="40% - Accent1 2 29 4" xfId="15959"/>
    <cellStyle name="40% - Accent1 2 3" xfId="219"/>
    <cellStyle name="40% - Accent1 2 3 2" xfId="1881"/>
    <cellStyle name="40% - Accent1 2 3 2 2" xfId="9891"/>
    <cellStyle name="40% - Accent1 2 3 3" xfId="1882"/>
    <cellStyle name="40% - Accent1 2 3 3 2" xfId="9892"/>
    <cellStyle name="40% - Accent1 2 3 4" xfId="1883"/>
    <cellStyle name="40% - Accent1 2 3 4 2" xfId="9893"/>
    <cellStyle name="40% - Accent1 2 3 5" xfId="9894"/>
    <cellStyle name="40% - Accent1 2 30" xfId="1884"/>
    <cellStyle name="40% - Accent1 2 30 2" xfId="6666"/>
    <cellStyle name="40% - Accent1 2 30 2 2" xfId="13101"/>
    <cellStyle name="40% - Accent1 2 30 2 2 2" xfId="15965"/>
    <cellStyle name="40% - Accent1 2 30 2 3" xfId="15964"/>
    <cellStyle name="40% - Accent1 2 30 3" xfId="11638"/>
    <cellStyle name="40% - Accent1 2 30 3 2" xfId="15966"/>
    <cellStyle name="40% - Accent1 2 30 4" xfId="15963"/>
    <cellStyle name="40% - Accent1 2 31" xfId="9895"/>
    <cellStyle name="40% - Accent1 2 32" xfId="9896"/>
    <cellStyle name="40% - Accent1 2 4" xfId="220"/>
    <cellStyle name="40% - Accent1 2 4 2" xfId="1885"/>
    <cellStyle name="40% - Accent1 2 4 2 2" xfId="9897"/>
    <cellStyle name="40% - Accent1 2 4 3" xfId="1886"/>
    <cellStyle name="40% - Accent1 2 4 3 2" xfId="9898"/>
    <cellStyle name="40% - Accent1 2 4 4" xfId="1887"/>
    <cellStyle name="40% - Accent1 2 4 4 2" xfId="9899"/>
    <cellStyle name="40% - Accent1 2 4 5" xfId="9900"/>
    <cellStyle name="40% - Accent1 2 5" xfId="221"/>
    <cellStyle name="40% - Accent1 2 5 2" xfId="1888"/>
    <cellStyle name="40% - Accent1 2 5 2 2" xfId="9901"/>
    <cellStyle name="40% - Accent1 2 5 3" xfId="1889"/>
    <cellStyle name="40% - Accent1 2 5 3 2" xfId="9902"/>
    <cellStyle name="40% - Accent1 2 5 4" xfId="1890"/>
    <cellStyle name="40% - Accent1 2 5 4 2" xfId="9903"/>
    <cellStyle name="40% - Accent1 2 5 5" xfId="9904"/>
    <cellStyle name="40% - Accent1 2 6" xfId="222"/>
    <cellStyle name="40% - Accent1 2 6 2" xfId="1891"/>
    <cellStyle name="40% - Accent1 2 6 2 2" xfId="9905"/>
    <cellStyle name="40% - Accent1 2 6 3" xfId="1892"/>
    <cellStyle name="40% - Accent1 2 6 3 2" xfId="9906"/>
    <cellStyle name="40% - Accent1 2 6 4" xfId="1893"/>
    <cellStyle name="40% - Accent1 2 6 4 2" xfId="9907"/>
    <cellStyle name="40% - Accent1 2 6 5" xfId="9908"/>
    <cellStyle name="40% - Accent1 2 7" xfId="1894"/>
    <cellStyle name="40% - Accent1 2 7 2" xfId="1895"/>
    <cellStyle name="40% - Accent1 2 7 2 2" xfId="9909"/>
    <cellStyle name="40% - Accent1 2 7 3" xfId="1896"/>
    <cellStyle name="40% - Accent1 2 7 3 2" xfId="9910"/>
    <cellStyle name="40% - Accent1 2 7 4" xfId="1897"/>
    <cellStyle name="40% - Accent1 2 7 4 2" xfId="9911"/>
    <cellStyle name="40% - Accent1 2 7 5" xfId="9912"/>
    <cellStyle name="40% - Accent1 2 8" xfId="1898"/>
    <cellStyle name="40% - Accent1 2 8 2" xfId="1899"/>
    <cellStyle name="40% - Accent1 2 8 2 2" xfId="9913"/>
    <cellStyle name="40% - Accent1 2 8 3" xfId="1900"/>
    <cellStyle name="40% - Accent1 2 8 3 2" xfId="9914"/>
    <cellStyle name="40% - Accent1 2 8 4" xfId="1901"/>
    <cellStyle name="40% - Accent1 2 8 4 2" xfId="9915"/>
    <cellStyle name="40% - Accent1 2 8 5" xfId="9916"/>
    <cellStyle name="40% - Accent1 2 9" xfId="1902"/>
    <cellStyle name="40% - Accent1 2 9 2" xfId="1903"/>
    <cellStyle name="40% - Accent1 2 9 2 2" xfId="9917"/>
    <cellStyle name="40% - Accent1 2 9 3" xfId="1904"/>
    <cellStyle name="40% - Accent1 2 9 3 2" xfId="9918"/>
    <cellStyle name="40% - Accent1 2 9 4" xfId="1905"/>
    <cellStyle name="40% - Accent1 2 9 4 2" xfId="9919"/>
    <cellStyle name="40% - Accent1 2 9 5" xfId="9920"/>
    <cellStyle name="40% - Accent1 3" xfId="223"/>
    <cellStyle name="40% - Accent1 3 10" xfId="1906"/>
    <cellStyle name="40% - Accent1 3 10 2" xfId="1907"/>
    <cellStyle name="40% - Accent1 3 10 2 2" xfId="9921"/>
    <cellStyle name="40% - Accent1 3 10 3" xfId="1908"/>
    <cellStyle name="40% - Accent1 3 10 3 2" xfId="9922"/>
    <cellStyle name="40% - Accent1 3 10 4" xfId="1909"/>
    <cellStyle name="40% - Accent1 3 10 4 2" xfId="9923"/>
    <cellStyle name="40% - Accent1 3 10 5" xfId="9924"/>
    <cellStyle name="40% - Accent1 3 11" xfId="1910"/>
    <cellStyle name="40% - Accent1 3 11 2" xfId="1911"/>
    <cellStyle name="40% - Accent1 3 11 2 2" xfId="9925"/>
    <cellStyle name="40% - Accent1 3 11 3" xfId="1912"/>
    <cellStyle name="40% - Accent1 3 11 3 2" xfId="9926"/>
    <cellStyle name="40% - Accent1 3 11 4" xfId="1913"/>
    <cellStyle name="40% - Accent1 3 11 4 2" xfId="9927"/>
    <cellStyle name="40% - Accent1 3 11 5" xfId="9928"/>
    <cellStyle name="40% - Accent1 3 12" xfId="1914"/>
    <cellStyle name="40% - Accent1 3 12 2" xfId="1915"/>
    <cellStyle name="40% - Accent1 3 12 2 2" xfId="9929"/>
    <cellStyle name="40% - Accent1 3 12 3" xfId="1916"/>
    <cellStyle name="40% - Accent1 3 12 3 2" xfId="9930"/>
    <cellStyle name="40% - Accent1 3 12 4" xfId="1917"/>
    <cellStyle name="40% - Accent1 3 12 4 2" xfId="9931"/>
    <cellStyle name="40% - Accent1 3 12 5" xfId="9932"/>
    <cellStyle name="40% - Accent1 3 13" xfId="1918"/>
    <cellStyle name="40% - Accent1 3 13 2" xfId="1919"/>
    <cellStyle name="40% - Accent1 3 13 2 2" xfId="9933"/>
    <cellStyle name="40% - Accent1 3 13 3" xfId="1920"/>
    <cellStyle name="40% - Accent1 3 13 3 2" xfId="9934"/>
    <cellStyle name="40% - Accent1 3 13 4" xfId="1921"/>
    <cellStyle name="40% - Accent1 3 13 4 2" xfId="9935"/>
    <cellStyle name="40% - Accent1 3 13 5" xfId="9936"/>
    <cellStyle name="40% - Accent1 3 14" xfId="1922"/>
    <cellStyle name="40% - Accent1 3 14 2" xfId="1923"/>
    <cellStyle name="40% - Accent1 3 14 2 2" xfId="9937"/>
    <cellStyle name="40% - Accent1 3 14 3" xfId="1924"/>
    <cellStyle name="40% - Accent1 3 14 3 2" xfId="9938"/>
    <cellStyle name="40% - Accent1 3 14 4" xfId="1925"/>
    <cellStyle name="40% - Accent1 3 14 4 2" xfId="9939"/>
    <cellStyle name="40% - Accent1 3 14 5" xfId="9940"/>
    <cellStyle name="40% - Accent1 3 15" xfId="1926"/>
    <cellStyle name="40% - Accent1 3 15 2" xfId="9941"/>
    <cellStyle name="40% - Accent1 3 16" xfId="1927"/>
    <cellStyle name="40% - Accent1 3 16 2" xfId="9942"/>
    <cellStyle name="40% - Accent1 3 17" xfId="1928"/>
    <cellStyle name="40% - Accent1 3 17 2" xfId="9943"/>
    <cellStyle name="40% - Accent1 3 18" xfId="9944"/>
    <cellStyle name="40% - Accent1 3 2" xfId="224"/>
    <cellStyle name="40% - Accent1 3 2 2" xfId="1929"/>
    <cellStyle name="40% - Accent1 3 2 2 2" xfId="9945"/>
    <cellStyle name="40% - Accent1 3 2 3" xfId="1930"/>
    <cellStyle name="40% - Accent1 3 2 3 2" xfId="9946"/>
    <cellStyle name="40% - Accent1 3 2 4" xfId="1931"/>
    <cellStyle name="40% - Accent1 3 2 4 2" xfId="9947"/>
    <cellStyle name="40% - Accent1 3 2 5" xfId="9948"/>
    <cellStyle name="40% - Accent1 3 3" xfId="225"/>
    <cellStyle name="40% - Accent1 3 3 2" xfId="1932"/>
    <cellStyle name="40% - Accent1 3 3 2 2" xfId="9949"/>
    <cellStyle name="40% - Accent1 3 3 3" xfId="1933"/>
    <cellStyle name="40% - Accent1 3 3 3 2" xfId="9950"/>
    <cellStyle name="40% - Accent1 3 3 4" xfId="1934"/>
    <cellStyle name="40% - Accent1 3 3 4 2" xfId="9951"/>
    <cellStyle name="40% - Accent1 3 3 5" xfId="9952"/>
    <cellStyle name="40% - Accent1 3 4" xfId="226"/>
    <cellStyle name="40% - Accent1 3 4 2" xfId="1935"/>
    <cellStyle name="40% - Accent1 3 4 2 2" xfId="9953"/>
    <cellStyle name="40% - Accent1 3 4 3" xfId="1936"/>
    <cellStyle name="40% - Accent1 3 4 3 2" xfId="9954"/>
    <cellStyle name="40% - Accent1 3 4 4" xfId="1937"/>
    <cellStyle name="40% - Accent1 3 4 4 2" xfId="9955"/>
    <cellStyle name="40% - Accent1 3 4 5" xfId="9956"/>
    <cellStyle name="40% - Accent1 3 5" xfId="227"/>
    <cellStyle name="40% - Accent1 3 5 2" xfId="1938"/>
    <cellStyle name="40% - Accent1 3 5 2 2" xfId="9957"/>
    <cellStyle name="40% - Accent1 3 5 3" xfId="1939"/>
    <cellStyle name="40% - Accent1 3 5 3 2" xfId="9958"/>
    <cellStyle name="40% - Accent1 3 5 4" xfId="1940"/>
    <cellStyle name="40% - Accent1 3 5 4 2" xfId="9959"/>
    <cellStyle name="40% - Accent1 3 5 5" xfId="9960"/>
    <cellStyle name="40% - Accent1 3 6" xfId="228"/>
    <cellStyle name="40% - Accent1 3 6 2" xfId="1941"/>
    <cellStyle name="40% - Accent1 3 6 2 2" xfId="9961"/>
    <cellStyle name="40% - Accent1 3 6 3" xfId="1942"/>
    <cellStyle name="40% - Accent1 3 6 3 2" xfId="9962"/>
    <cellStyle name="40% - Accent1 3 6 4" xfId="1943"/>
    <cellStyle name="40% - Accent1 3 6 4 2" xfId="9963"/>
    <cellStyle name="40% - Accent1 3 6 5" xfId="9964"/>
    <cellStyle name="40% - Accent1 3 7" xfId="1944"/>
    <cellStyle name="40% - Accent1 3 7 2" xfId="1945"/>
    <cellStyle name="40% - Accent1 3 7 2 2" xfId="9965"/>
    <cellStyle name="40% - Accent1 3 7 3" xfId="1946"/>
    <cellStyle name="40% - Accent1 3 7 3 2" xfId="9966"/>
    <cellStyle name="40% - Accent1 3 7 4" xfId="1947"/>
    <cellStyle name="40% - Accent1 3 7 4 2" xfId="9967"/>
    <cellStyle name="40% - Accent1 3 7 5" xfId="9968"/>
    <cellStyle name="40% - Accent1 3 8" xfId="1948"/>
    <cellStyle name="40% - Accent1 3 8 2" xfId="1949"/>
    <cellStyle name="40% - Accent1 3 8 2 2" xfId="9969"/>
    <cellStyle name="40% - Accent1 3 8 3" xfId="1950"/>
    <cellStyle name="40% - Accent1 3 8 3 2" xfId="9970"/>
    <cellStyle name="40% - Accent1 3 8 4" xfId="1951"/>
    <cellStyle name="40% - Accent1 3 8 4 2" xfId="9971"/>
    <cellStyle name="40% - Accent1 3 8 5" xfId="9972"/>
    <cellStyle name="40% - Accent1 3 9" xfId="1952"/>
    <cellStyle name="40% - Accent1 3 9 2" xfId="1953"/>
    <cellStyle name="40% - Accent1 3 9 2 2" xfId="9973"/>
    <cellStyle name="40% - Accent1 3 9 3" xfId="1954"/>
    <cellStyle name="40% - Accent1 3 9 3 2" xfId="9974"/>
    <cellStyle name="40% - Accent1 3 9 4" xfId="1955"/>
    <cellStyle name="40% - Accent1 3 9 4 2" xfId="9975"/>
    <cellStyle name="40% - Accent1 3 9 5" xfId="9976"/>
    <cellStyle name="40% - Accent1 4" xfId="1956"/>
    <cellStyle name="40% - Accent1 4 10" xfId="1957"/>
    <cellStyle name="40% - Accent1 4 10 2" xfId="6667"/>
    <cellStyle name="40% - Accent1 4 10 2 2" xfId="13102"/>
    <cellStyle name="40% - Accent1 4 10 2 2 2" xfId="15969"/>
    <cellStyle name="40% - Accent1 4 10 2 3" xfId="15968"/>
    <cellStyle name="40% - Accent1 4 10 3" xfId="11639"/>
    <cellStyle name="40% - Accent1 4 10 3 2" xfId="15970"/>
    <cellStyle name="40% - Accent1 4 10 4" xfId="15967"/>
    <cellStyle name="40% - Accent1 4 11" xfId="1958"/>
    <cellStyle name="40% - Accent1 4 11 2" xfId="6668"/>
    <cellStyle name="40% - Accent1 4 11 2 2" xfId="13103"/>
    <cellStyle name="40% - Accent1 4 11 2 2 2" xfId="15973"/>
    <cellStyle name="40% - Accent1 4 11 2 3" xfId="15972"/>
    <cellStyle name="40% - Accent1 4 11 3" xfId="11640"/>
    <cellStyle name="40% - Accent1 4 11 3 2" xfId="15974"/>
    <cellStyle name="40% - Accent1 4 11 4" xfId="15971"/>
    <cellStyle name="40% - Accent1 4 12" xfId="1959"/>
    <cellStyle name="40% - Accent1 4 12 2" xfId="6669"/>
    <cellStyle name="40% - Accent1 4 12 2 2" xfId="13104"/>
    <cellStyle name="40% - Accent1 4 12 2 2 2" xfId="15977"/>
    <cellStyle name="40% - Accent1 4 12 2 3" xfId="15976"/>
    <cellStyle name="40% - Accent1 4 12 3" xfId="11641"/>
    <cellStyle name="40% - Accent1 4 12 3 2" xfId="15978"/>
    <cellStyle name="40% - Accent1 4 12 4" xfId="15975"/>
    <cellStyle name="40% - Accent1 4 13" xfId="1960"/>
    <cellStyle name="40% - Accent1 4 13 2" xfId="6670"/>
    <cellStyle name="40% - Accent1 4 13 2 2" xfId="13105"/>
    <cellStyle name="40% - Accent1 4 13 2 2 2" xfId="15981"/>
    <cellStyle name="40% - Accent1 4 13 2 3" xfId="15980"/>
    <cellStyle name="40% - Accent1 4 13 3" xfId="11642"/>
    <cellStyle name="40% - Accent1 4 13 3 2" xfId="15982"/>
    <cellStyle name="40% - Accent1 4 13 4" xfId="15979"/>
    <cellStyle name="40% - Accent1 4 14" xfId="1961"/>
    <cellStyle name="40% - Accent1 4 14 2" xfId="6671"/>
    <cellStyle name="40% - Accent1 4 14 2 2" xfId="13106"/>
    <cellStyle name="40% - Accent1 4 14 2 2 2" xfId="15985"/>
    <cellStyle name="40% - Accent1 4 14 2 3" xfId="15984"/>
    <cellStyle name="40% - Accent1 4 14 3" xfId="11643"/>
    <cellStyle name="40% - Accent1 4 14 3 2" xfId="15986"/>
    <cellStyle name="40% - Accent1 4 14 4" xfId="15983"/>
    <cellStyle name="40% - Accent1 4 15" xfId="9977"/>
    <cellStyle name="40% - Accent1 4 2" xfId="1962"/>
    <cellStyle name="40% - Accent1 4 2 2" xfId="1963"/>
    <cellStyle name="40% - Accent1 4 2 2 2" xfId="6673"/>
    <cellStyle name="40% - Accent1 4 2 2 2 2" xfId="13108"/>
    <cellStyle name="40% - Accent1 4 2 2 2 2 2" xfId="15990"/>
    <cellStyle name="40% - Accent1 4 2 2 2 3" xfId="15989"/>
    <cellStyle name="40% - Accent1 4 2 2 3" xfId="11645"/>
    <cellStyle name="40% - Accent1 4 2 2 3 2" xfId="15991"/>
    <cellStyle name="40% - Accent1 4 2 2 4" xfId="15988"/>
    <cellStyle name="40% - Accent1 4 2 3" xfId="6672"/>
    <cellStyle name="40% - Accent1 4 2 3 2" xfId="13107"/>
    <cellStyle name="40% - Accent1 4 2 3 2 2" xfId="15993"/>
    <cellStyle name="40% - Accent1 4 2 3 3" xfId="15992"/>
    <cellStyle name="40% - Accent1 4 2 4" xfId="7895"/>
    <cellStyle name="40% - Accent1 4 2 4 2" xfId="14330"/>
    <cellStyle name="40% - Accent1 4 2 4 2 2" xfId="15995"/>
    <cellStyle name="40% - Accent1 4 2 4 3" xfId="15994"/>
    <cellStyle name="40% - Accent1 4 2 5" xfId="11644"/>
    <cellStyle name="40% - Accent1 4 2 5 2" xfId="15996"/>
    <cellStyle name="40% - Accent1 4 2 6" xfId="15987"/>
    <cellStyle name="40% - Accent1 4 3" xfId="1964"/>
    <cellStyle name="40% - Accent1 4 3 2" xfId="1965"/>
    <cellStyle name="40% - Accent1 4 3 2 2" xfId="6675"/>
    <cellStyle name="40% - Accent1 4 3 2 2 2" xfId="13110"/>
    <cellStyle name="40% - Accent1 4 3 2 2 2 2" xfId="16000"/>
    <cellStyle name="40% - Accent1 4 3 2 2 3" xfId="15999"/>
    <cellStyle name="40% - Accent1 4 3 2 3" xfId="11647"/>
    <cellStyle name="40% - Accent1 4 3 2 3 2" xfId="16001"/>
    <cellStyle name="40% - Accent1 4 3 2 4" xfId="15998"/>
    <cellStyle name="40% - Accent1 4 3 3" xfId="6674"/>
    <cellStyle name="40% - Accent1 4 3 3 2" xfId="13109"/>
    <cellStyle name="40% - Accent1 4 3 3 2 2" xfId="16003"/>
    <cellStyle name="40% - Accent1 4 3 3 3" xfId="16002"/>
    <cellStyle name="40% - Accent1 4 3 4" xfId="7896"/>
    <cellStyle name="40% - Accent1 4 3 4 2" xfId="14331"/>
    <cellStyle name="40% - Accent1 4 3 4 2 2" xfId="16005"/>
    <cellStyle name="40% - Accent1 4 3 4 3" xfId="16004"/>
    <cellStyle name="40% - Accent1 4 3 5" xfId="11646"/>
    <cellStyle name="40% - Accent1 4 3 5 2" xfId="16006"/>
    <cellStyle name="40% - Accent1 4 3 6" xfId="15997"/>
    <cellStyle name="40% - Accent1 4 4" xfId="1966"/>
    <cellStyle name="40% - Accent1 4 4 2" xfId="1967"/>
    <cellStyle name="40% - Accent1 4 4 2 2" xfId="9978"/>
    <cellStyle name="40% - Accent1 4 4 3" xfId="1968"/>
    <cellStyle name="40% - Accent1 4 4 3 2" xfId="6676"/>
    <cellStyle name="40% - Accent1 4 4 3 2 2" xfId="13111"/>
    <cellStyle name="40% - Accent1 4 4 3 2 2 2" xfId="16009"/>
    <cellStyle name="40% - Accent1 4 4 3 2 3" xfId="16008"/>
    <cellStyle name="40% - Accent1 4 4 3 3" xfId="11648"/>
    <cellStyle name="40% - Accent1 4 4 3 3 2" xfId="16010"/>
    <cellStyle name="40% - Accent1 4 4 3 4" xfId="16007"/>
    <cellStyle name="40% - Accent1 4 4 4" xfId="9979"/>
    <cellStyle name="40% - Accent1 4 5" xfId="1969"/>
    <cellStyle name="40% - Accent1 4 5 2" xfId="1970"/>
    <cellStyle name="40% - Accent1 4 5 2 2" xfId="9980"/>
    <cellStyle name="40% - Accent1 4 5 3" xfId="1971"/>
    <cellStyle name="40% - Accent1 4 5 3 2" xfId="6677"/>
    <cellStyle name="40% - Accent1 4 5 3 2 2" xfId="13112"/>
    <cellStyle name="40% - Accent1 4 5 3 2 2 2" xfId="16013"/>
    <cellStyle name="40% - Accent1 4 5 3 2 3" xfId="16012"/>
    <cellStyle name="40% - Accent1 4 5 3 3" xfId="11649"/>
    <cellStyle name="40% - Accent1 4 5 3 3 2" xfId="16014"/>
    <cellStyle name="40% - Accent1 4 5 3 4" xfId="16011"/>
    <cellStyle name="40% - Accent1 4 5 4" xfId="9981"/>
    <cellStyle name="40% - Accent1 4 6" xfId="1972"/>
    <cellStyle name="40% - Accent1 4 6 2" xfId="1973"/>
    <cellStyle name="40% - Accent1 4 6 2 2" xfId="9982"/>
    <cellStyle name="40% - Accent1 4 6 3" xfId="1974"/>
    <cellStyle name="40% - Accent1 4 6 3 2" xfId="6678"/>
    <cellStyle name="40% - Accent1 4 6 3 2 2" xfId="13113"/>
    <cellStyle name="40% - Accent1 4 6 3 2 2 2" xfId="16017"/>
    <cellStyle name="40% - Accent1 4 6 3 2 3" xfId="16016"/>
    <cellStyle name="40% - Accent1 4 6 3 3" xfId="11650"/>
    <cellStyle name="40% - Accent1 4 6 3 3 2" xfId="16018"/>
    <cellStyle name="40% - Accent1 4 6 3 4" xfId="16015"/>
    <cellStyle name="40% - Accent1 4 6 4" xfId="9983"/>
    <cellStyle name="40% - Accent1 4 7" xfId="1975"/>
    <cellStyle name="40% - Accent1 4 7 2" xfId="6679"/>
    <cellStyle name="40% - Accent1 4 7 2 2" xfId="13114"/>
    <cellStyle name="40% - Accent1 4 7 2 2 2" xfId="16021"/>
    <cellStyle name="40% - Accent1 4 7 2 3" xfId="16020"/>
    <cellStyle name="40% - Accent1 4 7 3" xfId="11651"/>
    <cellStyle name="40% - Accent1 4 7 3 2" xfId="16022"/>
    <cellStyle name="40% - Accent1 4 7 4" xfId="16019"/>
    <cellStyle name="40% - Accent1 4 8" xfId="1976"/>
    <cellStyle name="40% - Accent1 4 8 2" xfId="6680"/>
    <cellStyle name="40% - Accent1 4 8 2 2" xfId="13115"/>
    <cellStyle name="40% - Accent1 4 8 2 2 2" xfId="16025"/>
    <cellStyle name="40% - Accent1 4 8 2 3" xfId="16024"/>
    <cellStyle name="40% - Accent1 4 8 3" xfId="11652"/>
    <cellStyle name="40% - Accent1 4 8 3 2" xfId="16026"/>
    <cellStyle name="40% - Accent1 4 8 4" xfId="16023"/>
    <cellStyle name="40% - Accent1 4 9" xfId="1977"/>
    <cellStyle name="40% - Accent1 4 9 2" xfId="6681"/>
    <cellStyle name="40% - Accent1 4 9 2 2" xfId="13116"/>
    <cellStyle name="40% - Accent1 4 9 2 2 2" xfId="16029"/>
    <cellStyle name="40% - Accent1 4 9 2 3" xfId="16028"/>
    <cellStyle name="40% - Accent1 4 9 3" xfId="11653"/>
    <cellStyle name="40% - Accent1 4 9 3 2" xfId="16030"/>
    <cellStyle name="40% - Accent1 4 9 4" xfId="16027"/>
    <cellStyle name="40% - Accent1 5" xfId="1978"/>
    <cellStyle name="40% - Accent1 5 2" xfId="1979"/>
    <cellStyle name="40% - Accent1 5 2 2" xfId="9984"/>
    <cellStyle name="40% - Accent1 5 3" xfId="1980"/>
    <cellStyle name="40% - Accent1 5 3 2" xfId="9985"/>
    <cellStyle name="40% - Accent1 5 4" xfId="1981"/>
    <cellStyle name="40% - Accent1 5 4 2" xfId="9986"/>
    <cellStyle name="40% - Accent1 5 5" xfId="9987"/>
    <cellStyle name="40% - Accent1 6" xfId="1982"/>
    <cellStyle name="40% - Accent1 6 2" xfId="9988"/>
    <cellStyle name="40% - Accent1 7" xfId="1983"/>
    <cellStyle name="40% - Accent1 7 2" xfId="9989"/>
    <cellStyle name="40% - Accent1 8" xfId="1984"/>
    <cellStyle name="40% - Accent1 8 2" xfId="9990"/>
    <cellStyle name="40% - Accent1 9" xfId="1985"/>
    <cellStyle name="40% - Accent1 9 2" xfId="9991"/>
    <cellStyle name="40% - Accent2 10" xfId="1986"/>
    <cellStyle name="40% - Accent2 10 2" xfId="9992"/>
    <cellStyle name="40% - Accent2 11" xfId="1987"/>
    <cellStyle name="40% - Accent2 11 2" xfId="9993"/>
    <cellStyle name="40% - Accent2 12" xfId="1988"/>
    <cellStyle name="40% - Accent2 12 2" xfId="9994"/>
    <cellStyle name="40% - Accent2 13" xfId="1989"/>
    <cellStyle name="40% - Accent2 13 2" xfId="9995"/>
    <cellStyle name="40% - Accent2 14" xfId="1990"/>
    <cellStyle name="40% - Accent2 14 2" xfId="9996"/>
    <cellStyle name="40% - Accent2 15" xfId="1991"/>
    <cellStyle name="40% - Accent2 15 2" xfId="9997"/>
    <cellStyle name="40% - Accent2 16" xfId="1992"/>
    <cellStyle name="40% - Accent2 16 2" xfId="9998"/>
    <cellStyle name="40% - Accent2 2" xfId="229"/>
    <cellStyle name="40% - Accent2 2 10" xfId="1993"/>
    <cellStyle name="40% - Accent2 2 10 2" xfId="1994"/>
    <cellStyle name="40% - Accent2 2 10 2 2" xfId="9999"/>
    <cellStyle name="40% - Accent2 2 10 3" xfId="1995"/>
    <cellStyle name="40% - Accent2 2 10 3 2" xfId="10000"/>
    <cellStyle name="40% - Accent2 2 10 4" xfId="1996"/>
    <cellStyle name="40% - Accent2 2 10 4 2" xfId="10001"/>
    <cellStyle name="40% - Accent2 2 10 5" xfId="10002"/>
    <cellStyle name="40% - Accent2 2 11" xfId="1997"/>
    <cellStyle name="40% - Accent2 2 11 2" xfId="1998"/>
    <cellStyle name="40% - Accent2 2 11 2 2" xfId="10003"/>
    <cellStyle name="40% - Accent2 2 11 3" xfId="1999"/>
    <cellStyle name="40% - Accent2 2 11 3 2" xfId="10004"/>
    <cellStyle name="40% - Accent2 2 11 4" xfId="2000"/>
    <cellStyle name="40% - Accent2 2 11 4 2" xfId="10005"/>
    <cellStyle name="40% - Accent2 2 11 5" xfId="10006"/>
    <cellStyle name="40% - Accent2 2 12" xfId="2001"/>
    <cellStyle name="40% - Accent2 2 12 2" xfId="2002"/>
    <cellStyle name="40% - Accent2 2 12 2 2" xfId="10007"/>
    <cellStyle name="40% - Accent2 2 12 3" xfId="2003"/>
    <cellStyle name="40% - Accent2 2 12 3 2" xfId="10008"/>
    <cellStyle name="40% - Accent2 2 12 4" xfId="2004"/>
    <cellStyle name="40% - Accent2 2 12 4 2" xfId="10009"/>
    <cellStyle name="40% - Accent2 2 12 5" xfId="10010"/>
    <cellStyle name="40% - Accent2 2 13" xfId="2005"/>
    <cellStyle name="40% - Accent2 2 13 2" xfId="2006"/>
    <cellStyle name="40% - Accent2 2 13 2 2" xfId="10011"/>
    <cellStyle name="40% - Accent2 2 13 3" xfId="2007"/>
    <cellStyle name="40% - Accent2 2 13 3 2" xfId="10012"/>
    <cellStyle name="40% - Accent2 2 13 4" xfId="2008"/>
    <cellStyle name="40% - Accent2 2 13 4 2" xfId="10013"/>
    <cellStyle name="40% - Accent2 2 13 5" xfId="10014"/>
    <cellStyle name="40% - Accent2 2 14" xfId="2009"/>
    <cellStyle name="40% - Accent2 2 14 2" xfId="2010"/>
    <cellStyle name="40% - Accent2 2 14 2 2" xfId="10015"/>
    <cellStyle name="40% - Accent2 2 14 3" xfId="2011"/>
    <cellStyle name="40% - Accent2 2 14 3 2" xfId="10016"/>
    <cellStyle name="40% - Accent2 2 14 4" xfId="2012"/>
    <cellStyle name="40% - Accent2 2 14 4 2" xfId="10017"/>
    <cellStyle name="40% - Accent2 2 14 5" xfId="10018"/>
    <cellStyle name="40% - Accent2 2 15" xfId="2013"/>
    <cellStyle name="40% - Accent2 2 15 2" xfId="2014"/>
    <cellStyle name="40% - Accent2 2 15 2 2" xfId="10019"/>
    <cellStyle name="40% - Accent2 2 15 3" xfId="2015"/>
    <cellStyle name="40% - Accent2 2 15 3 2" xfId="10020"/>
    <cellStyle name="40% - Accent2 2 15 4" xfId="2016"/>
    <cellStyle name="40% - Accent2 2 15 4 2" xfId="10021"/>
    <cellStyle name="40% - Accent2 2 15 5" xfId="10022"/>
    <cellStyle name="40% - Accent2 2 16" xfId="2017"/>
    <cellStyle name="40% - Accent2 2 16 2" xfId="2018"/>
    <cellStyle name="40% - Accent2 2 16 2 2" xfId="10023"/>
    <cellStyle name="40% - Accent2 2 16 3" xfId="2019"/>
    <cellStyle name="40% - Accent2 2 16 3 2" xfId="10024"/>
    <cellStyle name="40% - Accent2 2 16 4" xfId="2020"/>
    <cellStyle name="40% - Accent2 2 16 4 2" xfId="10025"/>
    <cellStyle name="40% - Accent2 2 16 5" xfId="10026"/>
    <cellStyle name="40% - Accent2 2 17" xfId="2021"/>
    <cellStyle name="40% - Accent2 2 17 2" xfId="2022"/>
    <cellStyle name="40% - Accent2 2 17 2 2" xfId="2023"/>
    <cellStyle name="40% - Accent2 2 17 2 2 2" xfId="10027"/>
    <cellStyle name="40% - Accent2 2 17 2 3" xfId="2024"/>
    <cellStyle name="40% - Accent2 2 17 2 3 2" xfId="10028"/>
    <cellStyle name="40% - Accent2 2 17 2 4" xfId="2025"/>
    <cellStyle name="40% - Accent2 2 17 2 4 2" xfId="10029"/>
    <cellStyle name="40% - Accent2 2 17 2 5" xfId="2026"/>
    <cellStyle name="40% - Accent2 2 17 2 5 2" xfId="6683"/>
    <cellStyle name="40% - Accent2 2 17 2 5 2 2" xfId="13118"/>
    <cellStyle name="40% - Accent2 2 17 2 5 2 2 2" xfId="16034"/>
    <cellStyle name="40% - Accent2 2 17 2 5 2 3" xfId="16033"/>
    <cellStyle name="40% - Accent2 2 17 2 5 3" xfId="11655"/>
    <cellStyle name="40% - Accent2 2 17 2 5 3 2" xfId="16035"/>
    <cellStyle name="40% - Accent2 2 17 2 5 4" xfId="16032"/>
    <cellStyle name="40% - Accent2 2 17 2 6" xfId="10030"/>
    <cellStyle name="40% - Accent2 2 17 3" xfId="2027"/>
    <cellStyle name="40% - Accent2 2 17 3 2" xfId="2028"/>
    <cellStyle name="40% - Accent2 2 17 3 2 2" xfId="10031"/>
    <cellStyle name="40% - Accent2 2 17 3 3" xfId="2029"/>
    <cellStyle name="40% - Accent2 2 17 3 3 2" xfId="10032"/>
    <cellStyle name="40% - Accent2 2 17 3 4" xfId="2030"/>
    <cellStyle name="40% - Accent2 2 17 3 4 2" xfId="10033"/>
    <cellStyle name="40% - Accent2 2 17 3 5" xfId="10034"/>
    <cellStyle name="40% - Accent2 2 17 4" xfId="6682"/>
    <cellStyle name="40% - Accent2 2 17 4 2" xfId="13117"/>
    <cellStyle name="40% - Accent2 2 17 4 2 2" xfId="16037"/>
    <cellStyle name="40% - Accent2 2 17 4 3" xfId="16036"/>
    <cellStyle name="40% - Accent2 2 17 5" xfId="7897"/>
    <cellStyle name="40% - Accent2 2 17 5 2" xfId="14332"/>
    <cellStyle name="40% - Accent2 2 17 5 2 2" xfId="16039"/>
    <cellStyle name="40% - Accent2 2 17 5 3" xfId="16038"/>
    <cellStyle name="40% - Accent2 2 17 6" xfId="11654"/>
    <cellStyle name="40% - Accent2 2 17 6 2" xfId="16040"/>
    <cellStyle name="40% - Accent2 2 17 7" xfId="16031"/>
    <cellStyle name="40% - Accent2 2 18" xfId="2031"/>
    <cellStyle name="40% - Accent2 2 18 2" xfId="2032"/>
    <cellStyle name="40% - Accent2 2 18 2 2" xfId="10035"/>
    <cellStyle name="40% - Accent2 2 18 3" xfId="2033"/>
    <cellStyle name="40% - Accent2 2 18 3 2" xfId="10036"/>
    <cellStyle name="40% - Accent2 2 18 4" xfId="2034"/>
    <cellStyle name="40% - Accent2 2 18 4 2" xfId="10037"/>
    <cellStyle name="40% - Accent2 2 18 5" xfId="10038"/>
    <cellStyle name="40% - Accent2 2 19" xfId="2035"/>
    <cellStyle name="40% - Accent2 2 19 2" xfId="2036"/>
    <cellStyle name="40% - Accent2 2 19 2 2" xfId="6685"/>
    <cellStyle name="40% - Accent2 2 19 2 2 2" xfId="13120"/>
    <cellStyle name="40% - Accent2 2 19 2 2 2 2" xfId="16044"/>
    <cellStyle name="40% - Accent2 2 19 2 2 3" xfId="16043"/>
    <cellStyle name="40% - Accent2 2 19 2 3" xfId="11657"/>
    <cellStyle name="40% - Accent2 2 19 2 3 2" xfId="16045"/>
    <cellStyle name="40% - Accent2 2 19 2 4" xfId="16042"/>
    <cellStyle name="40% - Accent2 2 19 3" xfId="6684"/>
    <cellStyle name="40% - Accent2 2 19 3 2" xfId="13119"/>
    <cellStyle name="40% - Accent2 2 19 3 2 2" xfId="16047"/>
    <cellStyle name="40% - Accent2 2 19 3 3" xfId="16046"/>
    <cellStyle name="40% - Accent2 2 19 4" xfId="7898"/>
    <cellStyle name="40% - Accent2 2 19 4 2" xfId="14333"/>
    <cellStyle name="40% - Accent2 2 19 4 2 2" xfId="16049"/>
    <cellStyle name="40% - Accent2 2 19 4 3" xfId="16048"/>
    <cellStyle name="40% - Accent2 2 19 5" xfId="11656"/>
    <cellStyle name="40% - Accent2 2 19 5 2" xfId="16050"/>
    <cellStyle name="40% - Accent2 2 19 6" xfId="16041"/>
    <cellStyle name="40% - Accent2 2 2" xfId="230"/>
    <cellStyle name="40% - Accent2 2 2 10" xfId="2037"/>
    <cellStyle name="40% - Accent2 2 2 10 2" xfId="10039"/>
    <cellStyle name="40% - Accent2 2 2 11" xfId="2038"/>
    <cellStyle name="40% - Accent2 2 2 11 2" xfId="10040"/>
    <cellStyle name="40% - Accent2 2 2 12" xfId="2039"/>
    <cellStyle name="40% - Accent2 2 2 12 2" xfId="10041"/>
    <cellStyle name="40% - Accent2 2 2 13" xfId="2040"/>
    <cellStyle name="40% - Accent2 2 2 13 2" xfId="10042"/>
    <cellStyle name="40% - Accent2 2 2 14" xfId="2041"/>
    <cellStyle name="40% - Accent2 2 2 14 2" xfId="10043"/>
    <cellStyle name="40% - Accent2 2 2 15" xfId="2042"/>
    <cellStyle name="40% - Accent2 2 2 15 2" xfId="10044"/>
    <cellStyle name="40% - Accent2 2 2 16" xfId="2043"/>
    <cellStyle name="40% - Accent2 2 2 16 2" xfId="10045"/>
    <cellStyle name="40% - Accent2 2 2 17" xfId="2044"/>
    <cellStyle name="40% - Accent2 2 2 17 2" xfId="10046"/>
    <cellStyle name="40% - Accent2 2 2 18" xfId="2045"/>
    <cellStyle name="40% - Accent2 2 2 18 2" xfId="10047"/>
    <cellStyle name="40% - Accent2 2 2 19" xfId="2046"/>
    <cellStyle name="40% - Accent2 2 2 19 2" xfId="10048"/>
    <cellStyle name="40% - Accent2 2 2 2" xfId="2047"/>
    <cellStyle name="40% - Accent2 2 2 2 2" xfId="10049"/>
    <cellStyle name="40% - Accent2 2 2 20" xfId="2048"/>
    <cellStyle name="40% - Accent2 2 2 20 2" xfId="10050"/>
    <cellStyle name="40% - Accent2 2 2 21" xfId="2049"/>
    <cellStyle name="40% - Accent2 2 2 21 2" xfId="10051"/>
    <cellStyle name="40% - Accent2 2 2 22" xfId="2050"/>
    <cellStyle name="40% - Accent2 2 2 22 2" xfId="10052"/>
    <cellStyle name="40% - Accent2 2 2 23" xfId="2051"/>
    <cellStyle name="40% - Accent2 2 2 23 2" xfId="10053"/>
    <cellStyle name="40% - Accent2 2 2 24" xfId="2052"/>
    <cellStyle name="40% - Accent2 2 2 24 2" xfId="10054"/>
    <cellStyle name="40% - Accent2 2 2 25" xfId="2053"/>
    <cellStyle name="40% - Accent2 2 2 25 2" xfId="10055"/>
    <cellStyle name="40% - Accent2 2 2 26" xfId="2054"/>
    <cellStyle name="40% - Accent2 2 2 26 2" xfId="10056"/>
    <cellStyle name="40% - Accent2 2 2 27" xfId="2055"/>
    <cellStyle name="40% - Accent2 2 2 27 2" xfId="10057"/>
    <cellStyle name="40% - Accent2 2 2 28" xfId="2056"/>
    <cellStyle name="40% - Accent2 2 2 28 2" xfId="10058"/>
    <cellStyle name="40% - Accent2 2 2 29" xfId="2057"/>
    <cellStyle name="40% - Accent2 2 2 29 2" xfId="10059"/>
    <cellStyle name="40% - Accent2 2 2 3" xfId="2058"/>
    <cellStyle name="40% - Accent2 2 2 3 2" xfId="10060"/>
    <cellStyle name="40% - Accent2 2 2 30" xfId="2059"/>
    <cellStyle name="40% - Accent2 2 2 30 2" xfId="10061"/>
    <cellStyle name="40% - Accent2 2 2 31" xfId="2060"/>
    <cellStyle name="40% - Accent2 2 2 31 2" xfId="10062"/>
    <cellStyle name="40% - Accent2 2 2 32" xfId="2061"/>
    <cellStyle name="40% - Accent2 2 2 32 2" xfId="10063"/>
    <cellStyle name="40% - Accent2 2 2 33" xfId="2062"/>
    <cellStyle name="40% - Accent2 2 2 33 2" xfId="10064"/>
    <cellStyle name="40% - Accent2 2 2 34" xfId="2063"/>
    <cellStyle name="40% - Accent2 2 2 34 2" xfId="10065"/>
    <cellStyle name="40% - Accent2 2 2 35" xfId="2064"/>
    <cellStyle name="40% - Accent2 2 2 35 2" xfId="10066"/>
    <cellStyle name="40% - Accent2 2 2 36" xfId="2065"/>
    <cellStyle name="40% - Accent2 2 2 36 2" xfId="6686"/>
    <cellStyle name="40% - Accent2 2 2 36 2 2" xfId="13121"/>
    <cellStyle name="40% - Accent2 2 2 36 2 2 2" xfId="16053"/>
    <cellStyle name="40% - Accent2 2 2 36 2 3" xfId="16052"/>
    <cellStyle name="40% - Accent2 2 2 36 3" xfId="11658"/>
    <cellStyle name="40% - Accent2 2 2 36 3 2" xfId="16054"/>
    <cellStyle name="40% - Accent2 2 2 36 4" xfId="16051"/>
    <cellStyle name="40% - Accent2 2 2 37" xfId="10067"/>
    <cellStyle name="40% - Accent2 2 2 4" xfId="2066"/>
    <cellStyle name="40% - Accent2 2 2 4 2" xfId="10068"/>
    <cellStyle name="40% - Accent2 2 2 5" xfId="2067"/>
    <cellStyle name="40% - Accent2 2 2 5 2" xfId="10069"/>
    <cellStyle name="40% - Accent2 2 2 6" xfId="2068"/>
    <cellStyle name="40% - Accent2 2 2 6 2" xfId="10070"/>
    <cellStyle name="40% - Accent2 2 2 7" xfId="2069"/>
    <cellStyle name="40% - Accent2 2 2 7 2" xfId="10071"/>
    <cellStyle name="40% - Accent2 2 2 8" xfId="2070"/>
    <cellStyle name="40% - Accent2 2 2 8 2" xfId="10072"/>
    <cellStyle name="40% - Accent2 2 2 9" xfId="2071"/>
    <cellStyle name="40% - Accent2 2 2 9 2" xfId="10073"/>
    <cellStyle name="40% - Accent2 2 20" xfId="2072"/>
    <cellStyle name="40% - Accent2 2 20 2" xfId="2073"/>
    <cellStyle name="40% - Accent2 2 20 2 2" xfId="10074"/>
    <cellStyle name="40% - Accent2 2 20 3" xfId="2074"/>
    <cellStyle name="40% - Accent2 2 20 3 2" xfId="10075"/>
    <cellStyle name="40% - Accent2 2 20 4" xfId="2075"/>
    <cellStyle name="40% - Accent2 2 20 4 2" xfId="10076"/>
    <cellStyle name="40% - Accent2 2 20 5" xfId="2076"/>
    <cellStyle name="40% - Accent2 2 20 5 2" xfId="6687"/>
    <cellStyle name="40% - Accent2 2 20 5 2 2" xfId="13122"/>
    <cellStyle name="40% - Accent2 2 20 5 2 2 2" xfId="16057"/>
    <cellStyle name="40% - Accent2 2 20 5 2 3" xfId="16056"/>
    <cellStyle name="40% - Accent2 2 20 5 3" xfId="11659"/>
    <cellStyle name="40% - Accent2 2 20 5 3 2" xfId="16058"/>
    <cellStyle name="40% - Accent2 2 20 5 4" xfId="16055"/>
    <cellStyle name="40% - Accent2 2 20 6" xfId="10077"/>
    <cellStyle name="40% - Accent2 2 21" xfId="2077"/>
    <cellStyle name="40% - Accent2 2 21 2" xfId="2078"/>
    <cellStyle name="40% - Accent2 2 21 2 2" xfId="10078"/>
    <cellStyle name="40% - Accent2 2 21 3" xfId="2079"/>
    <cellStyle name="40% - Accent2 2 21 3 2" xfId="6688"/>
    <cellStyle name="40% - Accent2 2 21 3 2 2" xfId="13123"/>
    <cellStyle name="40% - Accent2 2 21 3 2 2 2" xfId="16061"/>
    <cellStyle name="40% - Accent2 2 21 3 2 3" xfId="16060"/>
    <cellStyle name="40% - Accent2 2 21 3 3" xfId="11660"/>
    <cellStyle name="40% - Accent2 2 21 3 3 2" xfId="16062"/>
    <cellStyle name="40% - Accent2 2 21 3 4" xfId="16059"/>
    <cellStyle name="40% - Accent2 2 21 4" xfId="10079"/>
    <cellStyle name="40% - Accent2 2 22" xfId="2080"/>
    <cellStyle name="40% - Accent2 2 22 2" xfId="2081"/>
    <cellStyle name="40% - Accent2 2 22 2 2" xfId="10080"/>
    <cellStyle name="40% - Accent2 2 22 3" xfId="2082"/>
    <cellStyle name="40% - Accent2 2 22 3 2" xfId="6689"/>
    <cellStyle name="40% - Accent2 2 22 3 2 2" xfId="13124"/>
    <cellStyle name="40% - Accent2 2 22 3 2 2 2" xfId="16065"/>
    <cellStyle name="40% - Accent2 2 22 3 2 3" xfId="16064"/>
    <cellStyle name="40% - Accent2 2 22 3 3" xfId="11661"/>
    <cellStyle name="40% - Accent2 2 22 3 3 2" xfId="16066"/>
    <cellStyle name="40% - Accent2 2 22 3 4" xfId="16063"/>
    <cellStyle name="40% - Accent2 2 22 4" xfId="10081"/>
    <cellStyle name="40% - Accent2 2 23" xfId="2083"/>
    <cellStyle name="40% - Accent2 2 23 2" xfId="2084"/>
    <cellStyle name="40% - Accent2 2 23 2 2" xfId="10082"/>
    <cellStyle name="40% - Accent2 2 23 3" xfId="2085"/>
    <cellStyle name="40% - Accent2 2 23 3 2" xfId="6690"/>
    <cellStyle name="40% - Accent2 2 23 3 2 2" xfId="13125"/>
    <cellStyle name="40% - Accent2 2 23 3 2 2 2" xfId="16069"/>
    <cellStyle name="40% - Accent2 2 23 3 2 3" xfId="16068"/>
    <cellStyle name="40% - Accent2 2 23 3 3" xfId="11662"/>
    <cellStyle name="40% - Accent2 2 23 3 3 2" xfId="16070"/>
    <cellStyle name="40% - Accent2 2 23 3 4" xfId="16067"/>
    <cellStyle name="40% - Accent2 2 23 4" xfId="10083"/>
    <cellStyle name="40% - Accent2 2 24" xfId="2086"/>
    <cellStyle name="40% - Accent2 2 24 2" xfId="6691"/>
    <cellStyle name="40% - Accent2 2 24 2 2" xfId="13126"/>
    <cellStyle name="40% - Accent2 2 24 2 2 2" xfId="16073"/>
    <cellStyle name="40% - Accent2 2 24 2 3" xfId="16072"/>
    <cellStyle name="40% - Accent2 2 24 3" xfId="11663"/>
    <cellStyle name="40% - Accent2 2 24 3 2" xfId="16074"/>
    <cellStyle name="40% - Accent2 2 24 4" xfId="16071"/>
    <cellStyle name="40% - Accent2 2 25" xfId="2087"/>
    <cellStyle name="40% - Accent2 2 25 2" xfId="6692"/>
    <cellStyle name="40% - Accent2 2 25 2 2" xfId="13127"/>
    <cellStyle name="40% - Accent2 2 25 2 2 2" xfId="16077"/>
    <cellStyle name="40% - Accent2 2 25 2 3" xfId="16076"/>
    <cellStyle name="40% - Accent2 2 25 3" xfId="11664"/>
    <cellStyle name="40% - Accent2 2 25 3 2" xfId="16078"/>
    <cellStyle name="40% - Accent2 2 25 4" xfId="16075"/>
    <cellStyle name="40% - Accent2 2 26" xfId="2088"/>
    <cellStyle name="40% - Accent2 2 26 2" xfId="6693"/>
    <cellStyle name="40% - Accent2 2 26 2 2" xfId="13128"/>
    <cellStyle name="40% - Accent2 2 26 2 2 2" xfId="16081"/>
    <cellStyle name="40% - Accent2 2 26 2 3" xfId="16080"/>
    <cellStyle name="40% - Accent2 2 26 3" xfId="11665"/>
    <cellStyle name="40% - Accent2 2 26 3 2" xfId="16082"/>
    <cellStyle name="40% - Accent2 2 26 4" xfId="16079"/>
    <cellStyle name="40% - Accent2 2 27" xfId="2089"/>
    <cellStyle name="40% - Accent2 2 27 2" xfId="6694"/>
    <cellStyle name="40% - Accent2 2 27 2 2" xfId="13129"/>
    <cellStyle name="40% - Accent2 2 27 2 2 2" xfId="16085"/>
    <cellStyle name="40% - Accent2 2 27 2 3" xfId="16084"/>
    <cellStyle name="40% - Accent2 2 27 3" xfId="11666"/>
    <cellStyle name="40% - Accent2 2 27 3 2" xfId="16086"/>
    <cellStyle name="40% - Accent2 2 27 4" xfId="16083"/>
    <cellStyle name="40% - Accent2 2 28" xfId="2090"/>
    <cellStyle name="40% - Accent2 2 28 2" xfId="6695"/>
    <cellStyle name="40% - Accent2 2 28 2 2" xfId="13130"/>
    <cellStyle name="40% - Accent2 2 28 2 2 2" xfId="16089"/>
    <cellStyle name="40% - Accent2 2 28 2 3" xfId="16088"/>
    <cellStyle name="40% - Accent2 2 28 3" xfId="11667"/>
    <cellStyle name="40% - Accent2 2 28 3 2" xfId="16090"/>
    <cellStyle name="40% - Accent2 2 28 4" xfId="16087"/>
    <cellStyle name="40% - Accent2 2 29" xfId="2091"/>
    <cellStyle name="40% - Accent2 2 29 2" xfId="6696"/>
    <cellStyle name="40% - Accent2 2 29 2 2" xfId="13131"/>
    <cellStyle name="40% - Accent2 2 29 2 2 2" xfId="16093"/>
    <cellStyle name="40% - Accent2 2 29 2 3" xfId="16092"/>
    <cellStyle name="40% - Accent2 2 29 3" xfId="11668"/>
    <cellStyle name="40% - Accent2 2 29 3 2" xfId="16094"/>
    <cellStyle name="40% - Accent2 2 29 4" xfId="16091"/>
    <cellStyle name="40% - Accent2 2 3" xfId="231"/>
    <cellStyle name="40% - Accent2 2 3 2" xfId="2092"/>
    <cellStyle name="40% - Accent2 2 3 2 2" xfId="10084"/>
    <cellStyle name="40% - Accent2 2 3 3" xfId="2093"/>
    <cellStyle name="40% - Accent2 2 3 3 2" xfId="10085"/>
    <cellStyle name="40% - Accent2 2 3 4" xfId="2094"/>
    <cellStyle name="40% - Accent2 2 3 4 2" xfId="10086"/>
    <cellStyle name="40% - Accent2 2 3 5" xfId="10087"/>
    <cellStyle name="40% - Accent2 2 30" xfId="2095"/>
    <cellStyle name="40% - Accent2 2 30 2" xfId="6697"/>
    <cellStyle name="40% - Accent2 2 30 2 2" xfId="13132"/>
    <cellStyle name="40% - Accent2 2 30 2 2 2" xfId="16097"/>
    <cellStyle name="40% - Accent2 2 30 2 3" xfId="16096"/>
    <cellStyle name="40% - Accent2 2 30 3" xfId="11669"/>
    <cellStyle name="40% - Accent2 2 30 3 2" xfId="16098"/>
    <cellStyle name="40% - Accent2 2 30 4" xfId="16095"/>
    <cellStyle name="40% - Accent2 2 31" xfId="10088"/>
    <cellStyle name="40% - Accent2 2 32" xfId="10089"/>
    <cellStyle name="40% - Accent2 2 4" xfId="232"/>
    <cellStyle name="40% - Accent2 2 4 2" xfId="2096"/>
    <cellStyle name="40% - Accent2 2 4 2 2" xfId="10090"/>
    <cellStyle name="40% - Accent2 2 4 3" xfId="2097"/>
    <cellStyle name="40% - Accent2 2 4 3 2" xfId="10091"/>
    <cellStyle name="40% - Accent2 2 4 4" xfId="2098"/>
    <cellStyle name="40% - Accent2 2 4 4 2" xfId="10092"/>
    <cellStyle name="40% - Accent2 2 4 5" xfId="10093"/>
    <cellStyle name="40% - Accent2 2 5" xfId="233"/>
    <cellStyle name="40% - Accent2 2 5 2" xfId="2099"/>
    <cellStyle name="40% - Accent2 2 5 2 2" xfId="10094"/>
    <cellStyle name="40% - Accent2 2 5 3" xfId="2100"/>
    <cellStyle name="40% - Accent2 2 5 3 2" xfId="10095"/>
    <cellStyle name="40% - Accent2 2 5 4" xfId="2101"/>
    <cellStyle name="40% - Accent2 2 5 4 2" xfId="10096"/>
    <cellStyle name="40% - Accent2 2 5 5" xfId="10097"/>
    <cellStyle name="40% - Accent2 2 6" xfId="234"/>
    <cellStyle name="40% - Accent2 2 6 2" xfId="2102"/>
    <cellStyle name="40% - Accent2 2 6 2 2" xfId="10098"/>
    <cellStyle name="40% - Accent2 2 6 3" xfId="2103"/>
    <cellStyle name="40% - Accent2 2 6 3 2" xfId="10099"/>
    <cellStyle name="40% - Accent2 2 6 4" xfId="2104"/>
    <cellStyle name="40% - Accent2 2 6 4 2" xfId="10100"/>
    <cellStyle name="40% - Accent2 2 6 5" xfId="10101"/>
    <cellStyle name="40% - Accent2 2 7" xfId="2105"/>
    <cellStyle name="40% - Accent2 2 7 2" xfId="2106"/>
    <cellStyle name="40% - Accent2 2 7 2 2" xfId="10102"/>
    <cellStyle name="40% - Accent2 2 7 3" xfId="2107"/>
    <cellStyle name="40% - Accent2 2 7 3 2" xfId="10103"/>
    <cellStyle name="40% - Accent2 2 7 4" xfId="2108"/>
    <cellStyle name="40% - Accent2 2 7 4 2" xfId="10104"/>
    <cellStyle name="40% - Accent2 2 7 5" xfId="10105"/>
    <cellStyle name="40% - Accent2 2 8" xfId="2109"/>
    <cellStyle name="40% - Accent2 2 8 2" xfId="2110"/>
    <cellStyle name="40% - Accent2 2 8 2 2" xfId="10106"/>
    <cellStyle name="40% - Accent2 2 8 3" xfId="2111"/>
    <cellStyle name="40% - Accent2 2 8 3 2" xfId="10107"/>
    <cellStyle name="40% - Accent2 2 8 4" xfId="2112"/>
    <cellStyle name="40% - Accent2 2 8 4 2" xfId="10108"/>
    <cellStyle name="40% - Accent2 2 8 5" xfId="10109"/>
    <cellStyle name="40% - Accent2 2 9" xfId="2113"/>
    <cellStyle name="40% - Accent2 2 9 2" xfId="2114"/>
    <cellStyle name="40% - Accent2 2 9 2 2" xfId="10110"/>
    <cellStyle name="40% - Accent2 2 9 3" xfId="2115"/>
    <cellStyle name="40% - Accent2 2 9 3 2" xfId="10111"/>
    <cellStyle name="40% - Accent2 2 9 4" xfId="2116"/>
    <cellStyle name="40% - Accent2 2 9 4 2" xfId="10112"/>
    <cellStyle name="40% - Accent2 2 9 5" xfId="10113"/>
    <cellStyle name="40% - Accent2 3" xfId="235"/>
    <cellStyle name="40% - Accent2 3 10" xfId="2117"/>
    <cellStyle name="40% - Accent2 3 10 2" xfId="2118"/>
    <cellStyle name="40% - Accent2 3 10 2 2" xfId="10114"/>
    <cellStyle name="40% - Accent2 3 10 3" xfId="2119"/>
    <cellStyle name="40% - Accent2 3 10 3 2" xfId="10115"/>
    <cellStyle name="40% - Accent2 3 10 4" xfId="2120"/>
    <cellStyle name="40% - Accent2 3 10 4 2" xfId="10116"/>
    <cellStyle name="40% - Accent2 3 10 5" xfId="10117"/>
    <cellStyle name="40% - Accent2 3 11" xfId="2121"/>
    <cellStyle name="40% - Accent2 3 11 2" xfId="2122"/>
    <cellStyle name="40% - Accent2 3 11 2 2" xfId="10118"/>
    <cellStyle name="40% - Accent2 3 11 3" xfId="2123"/>
    <cellStyle name="40% - Accent2 3 11 3 2" xfId="10119"/>
    <cellStyle name="40% - Accent2 3 11 4" xfId="2124"/>
    <cellStyle name="40% - Accent2 3 11 4 2" xfId="10120"/>
    <cellStyle name="40% - Accent2 3 11 5" xfId="10121"/>
    <cellStyle name="40% - Accent2 3 12" xfId="2125"/>
    <cellStyle name="40% - Accent2 3 12 2" xfId="2126"/>
    <cellStyle name="40% - Accent2 3 12 2 2" xfId="10122"/>
    <cellStyle name="40% - Accent2 3 12 3" xfId="2127"/>
    <cellStyle name="40% - Accent2 3 12 3 2" xfId="10123"/>
    <cellStyle name="40% - Accent2 3 12 4" xfId="2128"/>
    <cellStyle name="40% - Accent2 3 12 4 2" xfId="10124"/>
    <cellStyle name="40% - Accent2 3 12 5" xfId="10125"/>
    <cellStyle name="40% - Accent2 3 13" xfId="2129"/>
    <cellStyle name="40% - Accent2 3 13 2" xfId="2130"/>
    <cellStyle name="40% - Accent2 3 13 2 2" xfId="10126"/>
    <cellStyle name="40% - Accent2 3 13 3" xfId="2131"/>
    <cellStyle name="40% - Accent2 3 13 3 2" xfId="10127"/>
    <cellStyle name="40% - Accent2 3 13 4" xfId="2132"/>
    <cellStyle name="40% - Accent2 3 13 4 2" xfId="10128"/>
    <cellStyle name="40% - Accent2 3 13 5" xfId="10129"/>
    <cellStyle name="40% - Accent2 3 14" xfId="2133"/>
    <cellStyle name="40% - Accent2 3 14 2" xfId="2134"/>
    <cellStyle name="40% - Accent2 3 14 2 2" xfId="10130"/>
    <cellStyle name="40% - Accent2 3 14 3" xfId="2135"/>
    <cellStyle name="40% - Accent2 3 14 3 2" xfId="10131"/>
    <cellStyle name="40% - Accent2 3 14 4" xfId="2136"/>
    <cellStyle name="40% - Accent2 3 14 4 2" xfId="10132"/>
    <cellStyle name="40% - Accent2 3 14 5" xfId="10133"/>
    <cellStyle name="40% - Accent2 3 15" xfId="2137"/>
    <cellStyle name="40% - Accent2 3 15 2" xfId="10134"/>
    <cellStyle name="40% - Accent2 3 16" xfId="2138"/>
    <cellStyle name="40% - Accent2 3 16 2" xfId="10135"/>
    <cellStyle name="40% - Accent2 3 17" xfId="2139"/>
    <cellStyle name="40% - Accent2 3 17 2" xfId="10136"/>
    <cellStyle name="40% - Accent2 3 18" xfId="10137"/>
    <cellStyle name="40% - Accent2 3 2" xfId="236"/>
    <cellStyle name="40% - Accent2 3 2 2" xfId="2140"/>
    <cellStyle name="40% - Accent2 3 2 2 2" xfId="10138"/>
    <cellStyle name="40% - Accent2 3 2 3" xfId="2141"/>
    <cellStyle name="40% - Accent2 3 2 3 2" xfId="10139"/>
    <cellStyle name="40% - Accent2 3 2 4" xfId="2142"/>
    <cellStyle name="40% - Accent2 3 2 4 2" xfId="10140"/>
    <cellStyle name="40% - Accent2 3 2 5" xfId="10141"/>
    <cellStyle name="40% - Accent2 3 3" xfId="237"/>
    <cellStyle name="40% - Accent2 3 3 2" xfId="2143"/>
    <cellStyle name="40% - Accent2 3 3 2 2" xfId="10142"/>
    <cellStyle name="40% - Accent2 3 3 3" xfId="2144"/>
    <cellStyle name="40% - Accent2 3 3 3 2" xfId="10143"/>
    <cellStyle name="40% - Accent2 3 3 4" xfId="2145"/>
    <cellStyle name="40% - Accent2 3 3 4 2" xfId="10144"/>
    <cellStyle name="40% - Accent2 3 3 5" xfId="10145"/>
    <cellStyle name="40% - Accent2 3 4" xfId="238"/>
    <cellStyle name="40% - Accent2 3 4 2" xfId="2146"/>
    <cellStyle name="40% - Accent2 3 4 2 2" xfId="10146"/>
    <cellStyle name="40% - Accent2 3 4 3" xfId="2147"/>
    <cellStyle name="40% - Accent2 3 4 3 2" xfId="10147"/>
    <cellStyle name="40% - Accent2 3 4 4" xfId="2148"/>
    <cellStyle name="40% - Accent2 3 4 4 2" xfId="10148"/>
    <cellStyle name="40% - Accent2 3 4 5" xfId="10149"/>
    <cellStyle name="40% - Accent2 3 5" xfId="239"/>
    <cellStyle name="40% - Accent2 3 5 2" xfId="2149"/>
    <cellStyle name="40% - Accent2 3 5 2 2" xfId="10150"/>
    <cellStyle name="40% - Accent2 3 5 3" xfId="2150"/>
    <cellStyle name="40% - Accent2 3 5 3 2" xfId="10151"/>
    <cellStyle name="40% - Accent2 3 5 4" xfId="2151"/>
    <cellStyle name="40% - Accent2 3 5 4 2" xfId="10152"/>
    <cellStyle name="40% - Accent2 3 5 5" xfId="10153"/>
    <cellStyle name="40% - Accent2 3 6" xfId="240"/>
    <cellStyle name="40% - Accent2 3 6 2" xfId="2152"/>
    <cellStyle name="40% - Accent2 3 6 2 2" xfId="10154"/>
    <cellStyle name="40% - Accent2 3 6 3" xfId="2153"/>
    <cellStyle name="40% - Accent2 3 6 3 2" xfId="10155"/>
    <cellStyle name="40% - Accent2 3 6 4" xfId="2154"/>
    <cellStyle name="40% - Accent2 3 6 4 2" xfId="10156"/>
    <cellStyle name="40% - Accent2 3 6 5" xfId="10157"/>
    <cellStyle name="40% - Accent2 3 7" xfId="2155"/>
    <cellStyle name="40% - Accent2 3 7 2" xfId="2156"/>
    <cellStyle name="40% - Accent2 3 7 2 2" xfId="10158"/>
    <cellStyle name="40% - Accent2 3 7 3" xfId="2157"/>
    <cellStyle name="40% - Accent2 3 7 3 2" xfId="10159"/>
    <cellStyle name="40% - Accent2 3 7 4" xfId="2158"/>
    <cellStyle name="40% - Accent2 3 7 4 2" xfId="10160"/>
    <cellStyle name="40% - Accent2 3 7 5" xfId="10161"/>
    <cellStyle name="40% - Accent2 3 8" xfId="2159"/>
    <cellStyle name="40% - Accent2 3 8 2" xfId="2160"/>
    <cellStyle name="40% - Accent2 3 8 2 2" xfId="10162"/>
    <cellStyle name="40% - Accent2 3 8 3" xfId="2161"/>
    <cellStyle name="40% - Accent2 3 8 3 2" xfId="10163"/>
    <cellStyle name="40% - Accent2 3 8 4" xfId="2162"/>
    <cellStyle name="40% - Accent2 3 8 4 2" xfId="10164"/>
    <cellStyle name="40% - Accent2 3 8 5" xfId="10165"/>
    <cellStyle name="40% - Accent2 3 9" xfId="2163"/>
    <cellStyle name="40% - Accent2 3 9 2" xfId="2164"/>
    <cellStyle name="40% - Accent2 3 9 2 2" xfId="10166"/>
    <cellStyle name="40% - Accent2 3 9 3" xfId="2165"/>
    <cellStyle name="40% - Accent2 3 9 3 2" xfId="10167"/>
    <cellStyle name="40% - Accent2 3 9 4" xfId="2166"/>
    <cellStyle name="40% - Accent2 3 9 4 2" xfId="10168"/>
    <cellStyle name="40% - Accent2 3 9 5" xfId="10169"/>
    <cellStyle name="40% - Accent2 4" xfId="2167"/>
    <cellStyle name="40% - Accent2 4 10" xfId="2168"/>
    <cellStyle name="40% - Accent2 4 10 2" xfId="6698"/>
    <cellStyle name="40% - Accent2 4 10 2 2" xfId="13133"/>
    <cellStyle name="40% - Accent2 4 10 2 2 2" xfId="16101"/>
    <cellStyle name="40% - Accent2 4 10 2 3" xfId="16100"/>
    <cellStyle name="40% - Accent2 4 10 3" xfId="11670"/>
    <cellStyle name="40% - Accent2 4 10 3 2" xfId="16102"/>
    <cellStyle name="40% - Accent2 4 10 4" xfId="16099"/>
    <cellStyle name="40% - Accent2 4 11" xfId="2169"/>
    <cellStyle name="40% - Accent2 4 11 2" xfId="6699"/>
    <cellStyle name="40% - Accent2 4 11 2 2" xfId="13134"/>
    <cellStyle name="40% - Accent2 4 11 2 2 2" xfId="16105"/>
    <cellStyle name="40% - Accent2 4 11 2 3" xfId="16104"/>
    <cellStyle name="40% - Accent2 4 11 3" xfId="11671"/>
    <cellStyle name="40% - Accent2 4 11 3 2" xfId="16106"/>
    <cellStyle name="40% - Accent2 4 11 4" xfId="16103"/>
    <cellStyle name="40% - Accent2 4 12" xfId="2170"/>
    <cellStyle name="40% - Accent2 4 12 2" xfId="6700"/>
    <cellStyle name="40% - Accent2 4 12 2 2" xfId="13135"/>
    <cellStyle name="40% - Accent2 4 12 2 2 2" xfId="16109"/>
    <cellStyle name="40% - Accent2 4 12 2 3" xfId="16108"/>
    <cellStyle name="40% - Accent2 4 12 3" xfId="11672"/>
    <cellStyle name="40% - Accent2 4 12 3 2" xfId="16110"/>
    <cellStyle name="40% - Accent2 4 12 4" xfId="16107"/>
    <cellStyle name="40% - Accent2 4 13" xfId="2171"/>
    <cellStyle name="40% - Accent2 4 13 2" xfId="6701"/>
    <cellStyle name="40% - Accent2 4 13 2 2" xfId="13136"/>
    <cellStyle name="40% - Accent2 4 13 2 2 2" xfId="16113"/>
    <cellStyle name="40% - Accent2 4 13 2 3" xfId="16112"/>
    <cellStyle name="40% - Accent2 4 13 3" xfId="11673"/>
    <cellStyle name="40% - Accent2 4 13 3 2" xfId="16114"/>
    <cellStyle name="40% - Accent2 4 13 4" xfId="16111"/>
    <cellStyle name="40% - Accent2 4 14" xfId="2172"/>
    <cellStyle name="40% - Accent2 4 14 2" xfId="6702"/>
    <cellStyle name="40% - Accent2 4 14 2 2" xfId="13137"/>
    <cellStyle name="40% - Accent2 4 14 2 2 2" xfId="16117"/>
    <cellStyle name="40% - Accent2 4 14 2 3" xfId="16116"/>
    <cellStyle name="40% - Accent2 4 14 3" xfId="11674"/>
    <cellStyle name="40% - Accent2 4 14 3 2" xfId="16118"/>
    <cellStyle name="40% - Accent2 4 14 4" xfId="16115"/>
    <cellStyle name="40% - Accent2 4 15" xfId="10170"/>
    <cellStyle name="40% - Accent2 4 2" xfId="2173"/>
    <cellStyle name="40% - Accent2 4 2 2" xfId="2174"/>
    <cellStyle name="40% - Accent2 4 2 2 2" xfId="6704"/>
    <cellStyle name="40% - Accent2 4 2 2 2 2" xfId="13139"/>
    <cellStyle name="40% - Accent2 4 2 2 2 2 2" xfId="16122"/>
    <cellStyle name="40% - Accent2 4 2 2 2 3" xfId="16121"/>
    <cellStyle name="40% - Accent2 4 2 2 3" xfId="11676"/>
    <cellStyle name="40% - Accent2 4 2 2 3 2" xfId="16123"/>
    <cellStyle name="40% - Accent2 4 2 2 4" xfId="16120"/>
    <cellStyle name="40% - Accent2 4 2 3" xfId="6703"/>
    <cellStyle name="40% - Accent2 4 2 3 2" xfId="13138"/>
    <cellStyle name="40% - Accent2 4 2 3 2 2" xfId="16125"/>
    <cellStyle name="40% - Accent2 4 2 3 3" xfId="16124"/>
    <cellStyle name="40% - Accent2 4 2 4" xfId="7899"/>
    <cellStyle name="40% - Accent2 4 2 4 2" xfId="14334"/>
    <cellStyle name="40% - Accent2 4 2 4 2 2" xfId="16127"/>
    <cellStyle name="40% - Accent2 4 2 4 3" xfId="16126"/>
    <cellStyle name="40% - Accent2 4 2 5" xfId="11675"/>
    <cellStyle name="40% - Accent2 4 2 5 2" xfId="16128"/>
    <cellStyle name="40% - Accent2 4 2 6" xfId="16119"/>
    <cellStyle name="40% - Accent2 4 3" xfId="2175"/>
    <cellStyle name="40% - Accent2 4 3 2" xfId="2176"/>
    <cellStyle name="40% - Accent2 4 3 2 2" xfId="6706"/>
    <cellStyle name="40% - Accent2 4 3 2 2 2" xfId="13141"/>
    <cellStyle name="40% - Accent2 4 3 2 2 2 2" xfId="16132"/>
    <cellStyle name="40% - Accent2 4 3 2 2 3" xfId="16131"/>
    <cellStyle name="40% - Accent2 4 3 2 3" xfId="11678"/>
    <cellStyle name="40% - Accent2 4 3 2 3 2" xfId="16133"/>
    <cellStyle name="40% - Accent2 4 3 2 4" xfId="16130"/>
    <cellStyle name="40% - Accent2 4 3 3" xfId="6705"/>
    <cellStyle name="40% - Accent2 4 3 3 2" xfId="13140"/>
    <cellStyle name="40% - Accent2 4 3 3 2 2" xfId="16135"/>
    <cellStyle name="40% - Accent2 4 3 3 3" xfId="16134"/>
    <cellStyle name="40% - Accent2 4 3 4" xfId="7900"/>
    <cellStyle name="40% - Accent2 4 3 4 2" xfId="14335"/>
    <cellStyle name="40% - Accent2 4 3 4 2 2" xfId="16137"/>
    <cellStyle name="40% - Accent2 4 3 4 3" xfId="16136"/>
    <cellStyle name="40% - Accent2 4 3 5" xfId="11677"/>
    <cellStyle name="40% - Accent2 4 3 5 2" xfId="16138"/>
    <cellStyle name="40% - Accent2 4 3 6" xfId="16129"/>
    <cellStyle name="40% - Accent2 4 4" xfId="2177"/>
    <cellStyle name="40% - Accent2 4 4 2" xfId="2178"/>
    <cellStyle name="40% - Accent2 4 4 2 2" xfId="10171"/>
    <cellStyle name="40% - Accent2 4 4 3" xfId="2179"/>
    <cellStyle name="40% - Accent2 4 4 3 2" xfId="6707"/>
    <cellStyle name="40% - Accent2 4 4 3 2 2" xfId="13142"/>
    <cellStyle name="40% - Accent2 4 4 3 2 2 2" xfId="16141"/>
    <cellStyle name="40% - Accent2 4 4 3 2 3" xfId="16140"/>
    <cellStyle name="40% - Accent2 4 4 3 3" xfId="11679"/>
    <cellStyle name="40% - Accent2 4 4 3 3 2" xfId="16142"/>
    <cellStyle name="40% - Accent2 4 4 3 4" xfId="16139"/>
    <cellStyle name="40% - Accent2 4 4 4" xfId="10172"/>
    <cellStyle name="40% - Accent2 4 5" xfId="2180"/>
    <cellStyle name="40% - Accent2 4 5 2" xfId="2181"/>
    <cellStyle name="40% - Accent2 4 5 2 2" xfId="10173"/>
    <cellStyle name="40% - Accent2 4 5 3" xfId="2182"/>
    <cellStyle name="40% - Accent2 4 5 3 2" xfId="6708"/>
    <cellStyle name="40% - Accent2 4 5 3 2 2" xfId="13143"/>
    <cellStyle name="40% - Accent2 4 5 3 2 2 2" xfId="16145"/>
    <cellStyle name="40% - Accent2 4 5 3 2 3" xfId="16144"/>
    <cellStyle name="40% - Accent2 4 5 3 3" xfId="11680"/>
    <cellStyle name="40% - Accent2 4 5 3 3 2" xfId="16146"/>
    <cellStyle name="40% - Accent2 4 5 3 4" xfId="16143"/>
    <cellStyle name="40% - Accent2 4 5 4" xfId="10174"/>
    <cellStyle name="40% - Accent2 4 6" xfId="2183"/>
    <cellStyle name="40% - Accent2 4 6 2" xfId="2184"/>
    <cellStyle name="40% - Accent2 4 6 2 2" xfId="10175"/>
    <cellStyle name="40% - Accent2 4 6 3" xfId="2185"/>
    <cellStyle name="40% - Accent2 4 6 3 2" xfId="6709"/>
    <cellStyle name="40% - Accent2 4 6 3 2 2" xfId="13144"/>
    <cellStyle name="40% - Accent2 4 6 3 2 2 2" xfId="16149"/>
    <cellStyle name="40% - Accent2 4 6 3 2 3" xfId="16148"/>
    <cellStyle name="40% - Accent2 4 6 3 3" xfId="11681"/>
    <cellStyle name="40% - Accent2 4 6 3 3 2" xfId="16150"/>
    <cellStyle name="40% - Accent2 4 6 3 4" xfId="16147"/>
    <cellStyle name="40% - Accent2 4 6 4" xfId="10176"/>
    <cellStyle name="40% - Accent2 4 7" xfId="2186"/>
    <cellStyle name="40% - Accent2 4 7 2" xfId="6710"/>
    <cellStyle name="40% - Accent2 4 7 2 2" xfId="13145"/>
    <cellStyle name="40% - Accent2 4 7 2 2 2" xfId="16153"/>
    <cellStyle name="40% - Accent2 4 7 2 3" xfId="16152"/>
    <cellStyle name="40% - Accent2 4 7 3" xfId="11682"/>
    <cellStyle name="40% - Accent2 4 7 3 2" xfId="16154"/>
    <cellStyle name="40% - Accent2 4 7 4" xfId="16151"/>
    <cellStyle name="40% - Accent2 4 8" xfId="2187"/>
    <cellStyle name="40% - Accent2 4 8 2" xfId="6711"/>
    <cellStyle name="40% - Accent2 4 8 2 2" xfId="13146"/>
    <cellStyle name="40% - Accent2 4 8 2 2 2" xfId="16157"/>
    <cellStyle name="40% - Accent2 4 8 2 3" xfId="16156"/>
    <cellStyle name="40% - Accent2 4 8 3" xfId="11683"/>
    <cellStyle name="40% - Accent2 4 8 3 2" xfId="16158"/>
    <cellStyle name="40% - Accent2 4 8 4" xfId="16155"/>
    <cellStyle name="40% - Accent2 4 9" xfId="2188"/>
    <cellStyle name="40% - Accent2 4 9 2" xfId="6712"/>
    <cellStyle name="40% - Accent2 4 9 2 2" xfId="13147"/>
    <cellStyle name="40% - Accent2 4 9 2 2 2" xfId="16161"/>
    <cellStyle name="40% - Accent2 4 9 2 3" xfId="16160"/>
    <cellStyle name="40% - Accent2 4 9 3" xfId="11684"/>
    <cellStyle name="40% - Accent2 4 9 3 2" xfId="16162"/>
    <cellStyle name="40% - Accent2 4 9 4" xfId="16159"/>
    <cellStyle name="40% - Accent2 5" xfId="2189"/>
    <cellStyle name="40% - Accent2 5 2" xfId="2190"/>
    <cellStyle name="40% - Accent2 5 2 2" xfId="10177"/>
    <cellStyle name="40% - Accent2 5 3" xfId="2191"/>
    <cellStyle name="40% - Accent2 5 3 2" xfId="10178"/>
    <cellStyle name="40% - Accent2 5 4" xfId="2192"/>
    <cellStyle name="40% - Accent2 5 4 2" xfId="10179"/>
    <cellStyle name="40% - Accent2 5 5" xfId="10180"/>
    <cellStyle name="40% - Accent2 6" xfId="2193"/>
    <cellStyle name="40% - Accent2 6 2" xfId="10181"/>
    <cellStyle name="40% - Accent2 7" xfId="2194"/>
    <cellStyle name="40% - Accent2 7 2" xfId="10182"/>
    <cellStyle name="40% - Accent2 8" xfId="2195"/>
    <cellStyle name="40% - Accent2 8 2" xfId="10183"/>
    <cellStyle name="40% - Accent2 9" xfId="2196"/>
    <cellStyle name="40% - Accent2 9 2" xfId="10184"/>
    <cellStyle name="40% - Accent3 10" xfId="2197"/>
    <cellStyle name="40% - Accent3 10 2" xfId="10185"/>
    <cellStyle name="40% - Accent3 11" xfId="2198"/>
    <cellStyle name="40% - Accent3 11 2" xfId="10186"/>
    <cellStyle name="40% - Accent3 12" xfId="2199"/>
    <cellStyle name="40% - Accent3 12 2" xfId="10187"/>
    <cellStyle name="40% - Accent3 13" xfId="2200"/>
    <cellStyle name="40% - Accent3 13 2" xfId="10188"/>
    <cellStyle name="40% - Accent3 14" xfId="2201"/>
    <cellStyle name="40% - Accent3 14 2" xfId="10189"/>
    <cellStyle name="40% - Accent3 15" xfId="2202"/>
    <cellStyle name="40% - Accent3 15 2" xfId="10190"/>
    <cellStyle name="40% - Accent3 16" xfId="2203"/>
    <cellStyle name="40% - Accent3 16 2" xfId="10191"/>
    <cellStyle name="40% - Accent3 2" xfId="241"/>
    <cellStyle name="40% - Accent3 2 10" xfId="2204"/>
    <cellStyle name="40% - Accent3 2 10 2" xfId="2205"/>
    <cellStyle name="40% - Accent3 2 10 2 2" xfId="10192"/>
    <cellStyle name="40% - Accent3 2 10 3" xfId="2206"/>
    <cellStyle name="40% - Accent3 2 10 3 2" xfId="10193"/>
    <cellStyle name="40% - Accent3 2 10 4" xfId="2207"/>
    <cellStyle name="40% - Accent3 2 10 4 2" xfId="10194"/>
    <cellStyle name="40% - Accent3 2 10 5" xfId="10195"/>
    <cellStyle name="40% - Accent3 2 11" xfId="2208"/>
    <cellStyle name="40% - Accent3 2 11 2" xfId="2209"/>
    <cellStyle name="40% - Accent3 2 11 2 2" xfId="10196"/>
    <cellStyle name="40% - Accent3 2 11 3" xfId="2210"/>
    <cellStyle name="40% - Accent3 2 11 3 2" xfId="10197"/>
    <cellStyle name="40% - Accent3 2 11 4" xfId="2211"/>
    <cellStyle name="40% - Accent3 2 11 4 2" xfId="10198"/>
    <cellStyle name="40% - Accent3 2 11 5" xfId="10199"/>
    <cellStyle name="40% - Accent3 2 12" xfId="2212"/>
    <cellStyle name="40% - Accent3 2 12 2" xfId="2213"/>
    <cellStyle name="40% - Accent3 2 12 2 2" xfId="10200"/>
    <cellStyle name="40% - Accent3 2 12 3" xfId="2214"/>
    <cellStyle name="40% - Accent3 2 12 3 2" xfId="10201"/>
    <cellStyle name="40% - Accent3 2 12 4" xfId="2215"/>
    <cellStyle name="40% - Accent3 2 12 4 2" xfId="10202"/>
    <cellStyle name="40% - Accent3 2 12 5" xfId="10203"/>
    <cellStyle name="40% - Accent3 2 13" xfId="2216"/>
    <cellStyle name="40% - Accent3 2 13 2" xfId="2217"/>
    <cellStyle name="40% - Accent3 2 13 2 2" xfId="10204"/>
    <cellStyle name="40% - Accent3 2 13 3" xfId="2218"/>
    <cellStyle name="40% - Accent3 2 13 3 2" xfId="10205"/>
    <cellStyle name="40% - Accent3 2 13 4" xfId="2219"/>
    <cellStyle name="40% - Accent3 2 13 4 2" xfId="10206"/>
    <cellStyle name="40% - Accent3 2 13 5" xfId="10207"/>
    <cellStyle name="40% - Accent3 2 14" xfId="2220"/>
    <cellStyle name="40% - Accent3 2 14 2" xfId="2221"/>
    <cellStyle name="40% - Accent3 2 14 2 2" xfId="10208"/>
    <cellStyle name="40% - Accent3 2 14 3" xfId="2222"/>
    <cellStyle name="40% - Accent3 2 14 3 2" xfId="10209"/>
    <cellStyle name="40% - Accent3 2 14 4" xfId="2223"/>
    <cellStyle name="40% - Accent3 2 14 4 2" xfId="10210"/>
    <cellStyle name="40% - Accent3 2 14 5" xfId="10211"/>
    <cellStyle name="40% - Accent3 2 15" xfId="2224"/>
    <cellStyle name="40% - Accent3 2 15 2" xfId="2225"/>
    <cellStyle name="40% - Accent3 2 15 2 2" xfId="10212"/>
    <cellStyle name="40% - Accent3 2 15 3" xfId="2226"/>
    <cellStyle name="40% - Accent3 2 15 3 2" xfId="10213"/>
    <cellStyle name="40% - Accent3 2 15 4" xfId="2227"/>
    <cellStyle name="40% - Accent3 2 15 4 2" xfId="10214"/>
    <cellStyle name="40% - Accent3 2 15 5" xfId="10215"/>
    <cellStyle name="40% - Accent3 2 16" xfId="2228"/>
    <cellStyle name="40% - Accent3 2 16 2" xfId="2229"/>
    <cellStyle name="40% - Accent3 2 16 2 2" xfId="10216"/>
    <cellStyle name="40% - Accent3 2 16 3" xfId="2230"/>
    <cellStyle name="40% - Accent3 2 16 3 2" xfId="10217"/>
    <cellStyle name="40% - Accent3 2 16 4" xfId="2231"/>
    <cellStyle name="40% - Accent3 2 16 4 2" xfId="10218"/>
    <cellStyle name="40% - Accent3 2 16 5" xfId="10219"/>
    <cellStyle name="40% - Accent3 2 17" xfId="2232"/>
    <cellStyle name="40% - Accent3 2 17 2" xfId="2233"/>
    <cellStyle name="40% - Accent3 2 17 2 2" xfId="2234"/>
    <cellStyle name="40% - Accent3 2 17 2 2 2" xfId="10220"/>
    <cellStyle name="40% - Accent3 2 17 2 3" xfId="2235"/>
    <cellStyle name="40% - Accent3 2 17 2 3 2" xfId="10221"/>
    <cellStyle name="40% - Accent3 2 17 2 4" xfId="2236"/>
    <cellStyle name="40% - Accent3 2 17 2 4 2" xfId="10222"/>
    <cellStyle name="40% - Accent3 2 17 2 5" xfId="2237"/>
    <cellStyle name="40% - Accent3 2 17 2 5 2" xfId="6714"/>
    <cellStyle name="40% - Accent3 2 17 2 5 2 2" xfId="13149"/>
    <cellStyle name="40% - Accent3 2 17 2 5 2 2 2" xfId="16166"/>
    <cellStyle name="40% - Accent3 2 17 2 5 2 3" xfId="16165"/>
    <cellStyle name="40% - Accent3 2 17 2 5 3" xfId="11686"/>
    <cellStyle name="40% - Accent3 2 17 2 5 3 2" xfId="16167"/>
    <cellStyle name="40% - Accent3 2 17 2 5 4" xfId="16164"/>
    <cellStyle name="40% - Accent3 2 17 2 6" xfId="10223"/>
    <cellStyle name="40% - Accent3 2 17 3" xfId="2238"/>
    <cellStyle name="40% - Accent3 2 17 3 2" xfId="2239"/>
    <cellStyle name="40% - Accent3 2 17 3 2 2" xfId="10224"/>
    <cellStyle name="40% - Accent3 2 17 3 3" xfId="2240"/>
    <cellStyle name="40% - Accent3 2 17 3 3 2" xfId="10225"/>
    <cellStyle name="40% - Accent3 2 17 3 4" xfId="2241"/>
    <cellStyle name="40% - Accent3 2 17 3 4 2" xfId="10226"/>
    <cellStyle name="40% - Accent3 2 17 3 5" xfId="10227"/>
    <cellStyle name="40% - Accent3 2 17 4" xfId="6713"/>
    <cellStyle name="40% - Accent3 2 17 4 2" xfId="13148"/>
    <cellStyle name="40% - Accent3 2 17 4 2 2" xfId="16169"/>
    <cellStyle name="40% - Accent3 2 17 4 3" xfId="16168"/>
    <cellStyle name="40% - Accent3 2 17 5" xfId="7901"/>
    <cellStyle name="40% - Accent3 2 17 5 2" xfId="14336"/>
    <cellStyle name="40% - Accent3 2 17 5 2 2" xfId="16171"/>
    <cellStyle name="40% - Accent3 2 17 5 3" xfId="16170"/>
    <cellStyle name="40% - Accent3 2 17 6" xfId="11685"/>
    <cellStyle name="40% - Accent3 2 17 6 2" xfId="16172"/>
    <cellStyle name="40% - Accent3 2 17 7" xfId="16163"/>
    <cellStyle name="40% - Accent3 2 18" xfId="2242"/>
    <cellStyle name="40% - Accent3 2 18 2" xfId="2243"/>
    <cellStyle name="40% - Accent3 2 18 2 2" xfId="10228"/>
    <cellStyle name="40% - Accent3 2 18 3" xfId="2244"/>
    <cellStyle name="40% - Accent3 2 18 3 2" xfId="10229"/>
    <cellStyle name="40% - Accent3 2 18 4" xfId="2245"/>
    <cellStyle name="40% - Accent3 2 18 4 2" xfId="10230"/>
    <cellStyle name="40% - Accent3 2 18 5" xfId="10231"/>
    <cellStyle name="40% - Accent3 2 19" xfId="2246"/>
    <cellStyle name="40% - Accent3 2 19 2" xfId="2247"/>
    <cellStyle name="40% - Accent3 2 19 2 2" xfId="6716"/>
    <cellStyle name="40% - Accent3 2 19 2 2 2" xfId="13151"/>
    <cellStyle name="40% - Accent3 2 19 2 2 2 2" xfId="16176"/>
    <cellStyle name="40% - Accent3 2 19 2 2 3" xfId="16175"/>
    <cellStyle name="40% - Accent3 2 19 2 3" xfId="11688"/>
    <cellStyle name="40% - Accent3 2 19 2 3 2" xfId="16177"/>
    <cellStyle name="40% - Accent3 2 19 2 4" xfId="16174"/>
    <cellStyle name="40% - Accent3 2 19 3" xfId="6715"/>
    <cellStyle name="40% - Accent3 2 19 3 2" xfId="13150"/>
    <cellStyle name="40% - Accent3 2 19 3 2 2" xfId="16179"/>
    <cellStyle name="40% - Accent3 2 19 3 3" xfId="16178"/>
    <cellStyle name="40% - Accent3 2 19 4" xfId="7902"/>
    <cellStyle name="40% - Accent3 2 19 4 2" xfId="14337"/>
    <cellStyle name="40% - Accent3 2 19 4 2 2" xfId="16181"/>
    <cellStyle name="40% - Accent3 2 19 4 3" xfId="16180"/>
    <cellStyle name="40% - Accent3 2 19 5" xfId="11687"/>
    <cellStyle name="40% - Accent3 2 19 5 2" xfId="16182"/>
    <cellStyle name="40% - Accent3 2 19 6" xfId="16173"/>
    <cellStyle name="40% - Accent3 2 2" xfId="242"/>
    <cellStyle name="40% - Accent3 2 2 10" xfId="2248"/>
    <cellStyle name="40% - Accent3 2 2 10 2" xfId="10232"/>
    <cellStyle name="40% - Accent3 2 2 11" xfId="2249"/>
    <cellStyle name="40% - Accent3 2 2 11 2" xfId="10233"/>
    <cellStyle name="40% - Accent3 2 2 12" xfId="2250"/>
    <cellStyle name="40% - Accent3 2 2 12 2" xfId="10234"/>
    <cellStyle name="40% - Accent3 2 2 13" xfId="2251"/>
    <cellStyle name="40% - Accent3 2 2 13 2" xfId="10235"/>
    <cellStyle name="40% - Accent3 2 2 14" xfId="2252"/>
    <cellStyle name="40% - Accent3 2 2 14 2" xfId="10236"/>
    <cellStyle name="40% - Accent3 2 2 15" xfId="2253"/>
    <cellStyle name="40% - Accent3 2 2 15 2" xfId="10237"/>
    <cellStyle name="40% - Accent3 2 2 16" xfId="2254"/>
    <cellStyle name="40% - Accent3 2 2 16 2" xfId="10238"/>
    <cellStyle name="40% - Accent3 2 2 17" xfId="2255"/>
    <cellStyle name="40% - Accent3 2 2 17 2" xfId="10239"/>
    <cellStyle name="40% - Accent3 2 2 18" xfId="2256"/>
    <cellStyle name="40% - Accent3 2 2 18 2" xfId="10240"/>
    <cellStyle name="40% - Accent3 2 2 19" xfId="2257"/>
    <cellStyle name="40% - Accent3 2 2 19 2" xfId="10241"/>
    <cellStyle name="40% - Accent3 2 2 2" xfId="2258"/>
    <cellStyle name="40% - Accent3 2 2 2 2" xfId="10242"/>
    <cellStyle name="40% - Accent3 2 2 20" xfId="2259"/>
    <cellStyle name="40% - Accent3 2 2 20 2" xfId="10243"/>
    <cellStyle name="40% - Accent3 2 2 21" xfId="2260"/>
    <cellStyle name="40% - Accent3 2 2 21 2" xfId="10244"/>
    <cellStyle name="40% - Accent3 2 2 22" xfId="2261"/>
    <cellStyle name="40% - Accent3 2 2 22 2" xfId="10245"/>
    <cellStyle name="40% - Accent3 2 2 23" xfId="2262"/>
    <cellStyle name="40% - Accent3 2 2 23 2" xfId="10246"/>
    <cellStyle name="40% - Accent3 2 2 24" xfId="2263"/>
    <cellStyle name="40% - Accent3 2 2 24 2" xfId="10247"/>
    <cellStyle name="40% - Accent3 2 2 25" xfId="2264"/>
    <cellStyle name="40% - Accent3 2 2 25 2" xfId="10248"/>
    <cellStyle name="40% - Accent3 2 2 26" xfId="2265"/>
    <cellStyle name="40% - Accent3 2 2 26 2" xfId="10249"/>
    <cellStyle name="40% - Accent3 2 2 27" xfId="2266"/>
    <cellStyle name="40% - Accent3 2 2 27 2" xfId="10250"/>
    <cellStyle name="40% - Accent3 2 2 28" xfId="2267"/>
    <cellStyle name="40% - Accent3 2 2 28 2" xfId="10251"/>
    <cellStyle name="40% - Accent3 2 2 29" xfId="2268"/>
    <cellStyle name="40% - Accent3 2 2 29 2" xfId="10252"/>
    <cellStyle name="40% - Accent3 2 2 3" xfId="2269"/>
    <cellStyle name="40% - Accent3 2 2 3 2" xfId="10253"/>
    <cellStyle name="40% - Accent3 2 2 30" xfId="2270"/>
    <cellStyle name="40% - Accent3 2 2 30 2" xfId="10254"/>
    <cellStyle name="40% - Accent3 2 2 31" xfId="2271"/>
    <cellStyle name="40% - Accent3 2 2 31 2" xfId="10255"/>
    <cellStyle name="40% - Accent3 2 2 32" xfId="2272"/>
    <cellStyle name="40% - Accent3 2 2 32 2" xfId="10256"/>
    <cellStyle name="40% - Accent3 2 2 33" xfId="2273"/>
    <cellStyle name="40% - Accent3 2 2 33 2" xfId="10257"/>
    <cellStyle name="40% - Accent3 2 2 34" xfId="2274"/>
    <cellStyle name="40% - Accent3 2 2 34 2" xfId="10258"/>
    <cellStyle name="40% - Accent3 2 2 35" xfId="2275"/>
    <cellStyle name="40% - Accent3 2 2 35 2" xfId="10259"/>
    <cellStyle name="40% - Accent3 2 2 36" xfId="2276"/>
    <cellStyle name="40% - Accent3 2 2 36 2" xfId="6717"/>
    <cellStyle name="40% - Accent3 2 2 36 2 2" xfId="13152"/>
    <cellStyle name="40% - Accent3 2 2 36 2 2 2" xfId="16185"/>
    <cellStyle name="40% - Accent3 2 2 36 2 3" xfId="16184"/>
    <cellStyle name="40% - Accent3 2 2 36 3" xfId="11689"/>
    <cellStyle name="40% - Accent3 2 2 36 3 2" xfId="16186"/>
    <cellStyle name="40% - Accent3 2 2 36 4" xfId="16183"/>
    <cellStyle name="40% - Accent3 2 2 37" xfId="10260"/>
    <cellStyle name="40% - Accent3 2 2 4" xfId="2277"/>
    <cellStyle name="40% - Accent3 2 2 4 2" xfId="10261"/>
    <cellStyle name="40% - Accent3 2 2 5" xfId="2278"/>
    <cellStyle name="40% - Accent3 2 2 5 2" xfId="10262"/>
    <cellStyle name="40% - Accent3 2 2 6" xfId="2279"/>
    <cellStyle name="40% - Accent3 2 2 6 2" xfId="10263"/>
    <cellStyle name="40% - Accent3 2 2 7" xfId="2280"/>
    <cellStyle name="40% - Accent3 2 2 7 2" xfId="10264"/>
    <cellStyle name="40% - Accent3 2 2 8" xfId="2281"/>
    <cellStyle name="40% - Accent3 2 2 8 2" xfId="10265"/>
    <cellStyle name="40% - Accent3 2 2 9" xfId="2282"/>
    <cellStyle name="40% - Accent3 2 2 9 2" xfId="10266"/>
    <cellStyle name="40% - Accent3 2 20" xfId="2283"/>
    <cellStyle name="40% - Accent3 2 20 2" xfId="2284"/>
    <cellStyle name="40% - Accent3 2 20 2 2" xfId="10267"/>
    <cellStyle name="40% - Accent3 2 20 3" xfId="2285"/>
    <cellStyle name="40% - Accent3 2 20 3 2" xfId="10268"/>
    <cellStyle name="40% - Accent3 2 20 4" xfId="2286"/>
    <cellStyle name="40% - Accent3 2 20 4 2" xfId="10269"/>
    <cellStyle name="40% - Accent3 2 20 5" xfId="2287"/>
    <cellStyle name="40% - Accent3 2 20 5 2" xfId="6718"/>
    <cellStyle name="40% - Accent3 2 20 5 2 2" xfId="13153"/>
    <cellStyle name="40% - Accent3 2 20 5 2 2 2" xfId="16189"/>
    <cellStyle name="40% - Accent3 2 20 5 2 3" xfId="16188"/>
    <cellStyle name="40% - Accent3 2 20 5 3" xfId="11690"/>
    <cellStyle name="40% - Accent3 2 20 5 3 2" xfId="16190"/>
    <cellStyle name="40% - Accent3 2 20 5 4" xfId="16187"/>
    <cellStyle name="40% - Accent3 2 20 6" xfId="10270"/>
    <cellStyle name="40% - Accent3 2 21" xfId="2288"/>
    <cellStyle name="40% - Accent3 2 21 2" xfId="2289"/>
    <cellStyle name="40% - Accent3 2 21 2 2" xfId="10271"/>
    <cellStyle name="40% - Accent3 2 21 3" xfId="2290"/>
    <cellStyle name="40% - Accent3 2 21 3 2" xfId="6719"/>
    <cellStyle name="40% - Accent3 2 21 3 2 2" xfId="13154"/>
    <cellStyle name="40% - Accent3 2 21 3 2 2 2" xfId="16193"/>
    <cellStyle name="40% - Accent3 2 21 3 2 3" xfId="16192"/>
    <cellStyle name="40% - Accent3 2 21 3 3" xfId="11691"/>
    <cellStyle name="40% - Accent3 2 21 3 3 2" xfId="16194"/>
    <cellStyle name="40% - Accent3 2 21 3 4" xfId="16191"/>
    <cellStyle name="40% - Accent3 2 21 4" xfId="10272"/>
    <cellStyle name="40% - Accent3 2 22" xfId="2291"/>
    <cellStyle name="40% - Accent3 2 22 2" xfId="2292"/>
    <cellStyle name="40% - Accent3 2 22 2 2" xfId="10273"/>
    <cellStyle name="40% - Accent3 2 22 3" xfId="2293"/>
    <cellStyle name="40% - Accent3 2 22 3 2" xfId="6720"/>
    <cellStyle name="40% - Accent3 2 22 3 2 2" xfId="13155"/>
    <cellStyle name="40% - Accent3 2 22 3 2 2 2" xfId="16197"/>
    <cellStyle name="40% - Accent3 2 22 3 2 3" xfId="16196"/>
    <cellStyle name="40% - Accent3 2 22 3 3" xfId="11692"/>
    <cellStyle name="40% - Accent3 2 22 3 3 2" xfId="16198"/>
    <cellStyle name="40% - Accent3 2 22 3 4" xfId="16195"/>
    <cellStyle name="40% - Accent3 2 22 4" xfId="10274"/>
    <cellStyle name="40% - Accent3 2 23" xfId="2294"/>
    <cellStyle name="40% - Accent3 2 23 2" xfId="2295"/>
    <cellStyle name="40% - Accent3 2 23 2 2" xfId="10275"/>
    <cellStyle name="40% - Accent3 2 23 3" xfId="2296"/>
    <cellStyle name="40% - Accent3 2 23 3 2" xfId="6721"/>
    <cellStyle name="40% - Accent3 2 23 3 2 2" xfId="13156"/>
    <cellStyle name="40% - Accent3 2 23 3 2 2 2" xfId="16201"/>
    <cellStyle name="40% - Accent3 2 23 3 2 3" xfId="16200"/>
    <cellStyle name="40% - Accent3 2 23 3 3" xfId="11693"/>
    <cellStyle name="40% - Accent3 2 23 3 3 2" xfId="16202"/>
    <cellStyle name="40% - Accent3 2 23 3 4" xfId="16199"/>
    <cellStyle name="40% - Accent3 2 23 4" xfId="10276"/>
    <cellStyle name="40% - Accent3 2 24" xfId="2297"/>
    <cellStyle name="40% - Accent3 2 24 2" xfId="6722"/>
    <cellStyle name="40% - Accent3 2 24 2 2" xfId="13157"/>
    <cellStyle name="40% - Accent3 2 24 2 2 2" xfId="16205"/>
    <cellStyle name="40% - Accent3 2 24 2 3" xfId="16204"/>
    <cellStyle name="40% - Accent3 2 24 3" xfId="11694"/>
    <cellStyle name="40% - Accent3 2 24 3 2" xfId="16206"/>
    <cellStyle name="40% - Accent3 2 24 4" xfId="16203"/>
    <cellStyle name="40% - Accent3 2 25" xfId="2298"/>
    <cellStyle name="40% - Accent3 2 25 2" xfId="6723"/>
    <cellStyle name="40% - Accent3 2 25 2 2" xfId="13158"/>
    <cellStyle name="40% - Accent3 2 25 2 2 2" xfId="16209"/>
    <cellStyle name="40% - Accent3 2 25 2 3" xfId="16208"/>
    <cellStyle name="40% - Accent3 2 25 3" xfId="11695"/>
    <cellStyle name="40% - Accent3 2 25 3 2" xfId="16210"/>
    <cellStyle name="40% - Accent3 2 25 4" xfId="16207"/>
    <cellStyle name="40% - Accent3 2 26" xfId="2299"/>
    <cellStyle name="40% - Accent3 2 26 2" xfId="6724"/>
    <cellStyle name="40% - Accent3 2 26 2 2" xfId="13159"/>
    <cellStyle name="40% - Accent3 2 26 2 2 2" xfId="16213"/>
    <cellStyle name="40% - Accent3 2 26 2 3" xfId="16212"/>
    <cellStyle name="40% - Accent3 2 26 3" xfId="11696"/>
    <cellStyle name="40% - Accent3 2 26 3 2" xfId="16214"/>
    <cellStyle name="40% - Accent3 2 26 4" xfId="16211"/>
    <cellStyle name="40% - Accent3 2 27" xfId="2300"/>
    <cellStyle name="40% - Accent3 2 27 2" xfId="6725"/>
    <cellStyle name="40% - Accent3 2 27 2 2" xfId="13160"/>
    <cellStyle name="40% - Accent3 2 27 2 2 2" xfId="16217"/>
    <cellStyle name="40% - Accent3 2 27 2 3" xfId="16216"/>
    <cellStyle name="40% - Accent3 2 27 3" xfId="11697"/>
    <cellStyle name="40% - Accent3 2 27 3 2" xfId="16218"/>
    <cellStyle name="40% - Accent3 2 27 4" xfId="16215"/>
    <cellStyle name="40% - Accent3 2 28" xfId="2301"/>
    <cellStyle name="40% - Accent3 2 28 2" xfId="6726"/>
    <cellStyle name="40% - Accent3 2 28 2 2" xfId="13161"/>
    <cellStyle name="40% - Accent3 2 28 2 2 2" xfId="16221"/>
    <cellStyle name="40% - Accent3 2 28 2 3" xfId="16220"/>
    <cellStyle name="40% - Accent3 2 28 3" xfId="11698"/>
    <cellStyle name="40% - Accent3 2 28 3 2" xfId="16222"/>
    <cellStyle name="40% - Accent3 2 28 4" xfId="16219"/>
    <cellStyle name="40% - Accent3 2 29" xfId="2302"/>
    <cellStyle name="40% - Accent3 2 29 2" xfId="6727"/>
    <cellStyle name="40% - Accent3 2 29 2 2" xfId="13162"/>
    <cellStyle name="40% - Accent3 2 29 2 2 2" xfId="16225"/>
    <cellStyle name="40% - Accent3 2 29 2 3" xfId="16224"/>
    <cellStyle name="40% - Accent3 2 29 3" xfId="11699"/>
    <cellStyle name="40% - Accent3 2 29 3 2" xfId="16226"/>
    <cellStyle name="40% - Accent3 2 29 4" xfId="16223"/>
    <cellStyle name="40% - Accent3 2 3" xfId="243"/>
    <cellStyle name="40% - Accent3 2 3 2" xfId="2303"/>
    <cellStyle name="40% - Accent3 2 3 2 2" xfId="10277"/>
    <cellStyle name="40% - Accent3 2 3 3" xfId="2304"/>
    <cellStyle name="40% - Accent3 2 3 3 2" xfId="10278"/>
    <cellStyle name="40% - Accent3 2 3 4" xfId="2305"/>
    <cellStyle name="40% - Accent3 2 3 4 2" xfId="10279"/>
    <cellStyle name="40% - Accent3 2 3 5" xfId="10280"/>
    <cellStyle name="40% - Accent3 2 30" xfId="2306"/>
    <cellStyle name="40% - Accent3 2 30 2" xfId="6728"/>
    <cellStyle name="40% - Accent3 2 30 2 2" xfId="13163"/>
    <cellStyle name="40% - Accent3 2 30 2 2 2" xfId="16229"/>
    <cellStyle name="40% - Accent3 2 30 2 3" xfId="16228"/>
    <cellStyle name="40% - Accent3 2 30 3" xfId="11700"/>
    <cellStyle name="40% - Accent3 2 30 3 2" xfId="16230"/>
    <cellStyle name="40% - Accent3 2 30 4" xfId="16227"/>
    <cellStyle name="40% - Accent3 2 31" xfId="10281"/>
    <cellStyle name="40% - Accent3 2 32" xfId="10282"/>
    <cellStyle name="40% - Accent3 2 4" xfId="244"/>
    <cellStyle name="40% - Accent3 2 4 2" xfId="2307"/>
    <cellStyle name="40% - Accent3 2 4 2 2" xfId="10283"/>
    <cellStyle name="40% - Accent3 2 4 3" xfId="2308"/>
    <cellStyle name="40% - Accent3 2 4 3 2" xfId="10284"/>
    <cellStyle name="40% - Accent3 2 4 4" xfId="2309"/>
    <cellStyle name="40% - Accent3 2 4 4 2" xfId="10285"/>
    <cellStyle name="40% - Accent3 2 4 5" xfId="10286"/>
    <cellStyle name="40% - Accent3 2 5" xfId="245"/>
    <cellStyle name="40% - Accent3 2 5 2" xfId="2310"/>
    <cellStyle name="40% - Accent3 2 5 2 2" xfId="10287"/>
    <cellStyle name="40% - Accent3 2 5 3" xfId="2311"/>
    <cellStyle name="40% - Accent3 2 5 3 2" xfId="10288"/>
    <cellStyle name="40% - Accent3 2 5 4" xfId="2312"/>
    <cellStyle name="40% - Accent3 2 5 4 2" xfId="10289"/>
    <cellStyle name="40% - Accent3 2 5 5" xfId="10290"/>
    <cellStyle name="40% - Accent3 2 6" xfId="246"/>
    <cellStyle name="40% - Accent3 2 6 2" xfId="2313"/>
    <cellStyle name="40% - Accent3 2 6 2 2" xfId="10291"/>
    <cellStyle name="40% - Accent3 2 6 3" xfId="2314"/>
    <cellStyle name="40% - Accent3 2 6 3 2" xfId="10292"/>
    <cellStyle name="40% - Accent3 2 6 4" xfId="2315"/>
    <cellStyle name="40% - Accent3 2 6 4 2" xfId="10293"/>
    <cellStyle name="40% - Accent3 2 6 5" xfId="10294"/>
    <cellStyle name="40% - Accent3 2 7" xfId="2316"/>
    <cellStyle name="40% - Accent3 2 7 2" xfId="2317"/>
    <cellStyle name="40% - Accent3 2 7 2 2" xfId="10295"/>
    <cellStyle name="40% - Accent3 2 7 3" xfId="2318"/>
    <cellStyle name="40% - Accent3 2 7 3 2" xfId="10296"/>
    <cellStyle name="40% - Accent3 2 7 4" xfId="2319"/>
    <cellStyle name="40% - Accent3 2 7 4 2" xfId="10297"/>
    <cellStyle name="40% - Accent3 2 7 5" xfId="10298"/>
    <cellStyle name="40% - Accent3 2 8" xfId="2320"/>
    <cellStyle name="40% - Accent3 2 8 2" xfId="2321"/>
    <cellStyle name="40% - Accent3 2 8 2 2" xfId="10299"/>
    <cellStyle name="40% - Accent3 2 8 3" xfId="2322"/>
    <cellStyle name="40% - Accent3 2 8 3 2" xfId="10300"/>
    <cellStyle name="40% - Accent3 2 8 4" xfId="2323"/>
    <cellStyle name="40% - Accent3 2 8 4 2" xfId="10301"/>
    <cellStyle name="40% - Accent3 2 8 5" xfId="10302"/>
    <cellStyle name="40% - Accent3 2 9" xfId="2324"/>
    <cellStyle name="40% - Accent3 2 9 2" xfId="2325"/>
    <cellStyle name="40% - Accent3 2 9 2 2" xfId="10303"/>
    <cellStyle name="40% - Accent3 2 9 3" xfId="2326"/>
    <cellStyle name="40% - Accent3 2 9 3 2" xfId="10304"/>
    <cellStyle name="40% - Accent3 2 9 4" xfId="2327"/>
    <cellStyle name="40% - Accent3 2 9 4 2" xfId="10305"/>
    <cellStyle name="40% - Accent3 2 9 5" xfId="10306"/>
    <cellStyle name="40% - Accent3 3" xfId="247"/>
    <cellStyle name="40% - Accent3 3 10" xfId="2328"/>
    <cellStyle name="40% - Accent3 3 10 2" xfId="2329"/>
    <cellStyle name="40% - Accent3 3 10 2 2" xfId="10307"/>
    <cellStyle name="40% - Accent3 3 10 3" xfId="2330"/>
    <cellStyle name="40% - Accent3 3 10 3 2" xfId="10308"/>
    <cellStyle name="40% - Accent3 3 10 4" xfId="2331"/>
    <cellStyle name="40% - Accent3 3 10 4 2" xfId="10309"/>
    <cellStyle name="40% - Accent3 3 10 5" xfId="10310"/>
    <cellStyle name="40% - Accent3 3 11" xfId="2332"/>
    <cellStyle name="40% - Accent3 3 11 2" xfId="2333"/>
    <cellStyle name="40% - Accent3 3 11 2 2" xfId="10311"/>
    <cellStyle name="40% - Accent3 3 11 3" xfId="2334"/>
    <cellStyle name="40% - Accent3 3 11 3 2" xfId="10312"/>
    <cellStyle name="40% - Accent3 3 11 4" xfId="2335"/>
    <cellStyle name="40% - Accent3 3 11 4 2" xfId="10313"/>
    <cellStyle name="40% - Accent3 3 11 5" xfId="10314"/>
    <cellStyle name="40% - Accent3 3 12" xfId="2336"/>
    <cellStyle name="40% - Accent3 3 12 2" xfId="2337"/>
    <cellStyle name="40% - Accent3 3 12 2 2" xfId="10315"/>
    <cellStyle name="40% - Accent3 3 12 3" xfId="2338"/>
    <cellStyle name="40% - Accent3 3 12 3 2" xfId="10316"/>
    <cellStyle name="40% - Accent3 3 12 4" xfId="2339"/>
    <cellStyle name="40% - Accent3 3 12 4 2" xfId="10317"/>
    <cellStyle name="40% - Accent3 3 12 5" xfId="10318"/>
    <cellStyle name="40% - Accent3 3 13" xfId="2340"/>
    <cellStyle name="40% - Accent3 3 13 2" xfId="2341"/>
    <cellStyle name="40% - Accent3 3 13 2 2" xfId="10319"/>
    <cellStyle name="40% - Accent3 3 13 3" xfId="2342"/>
    <cellStyle name="40% - Accent3 3 13 3 2" xfId="10320"/>
    <cellStyle name="40% - Accent3 3 13 4" xfId="2343"/>
    <cellStyle name="40% - Accent3 3 13 4 2" xfId="10321"/>
    <cellStyle name="40% - Accent3 3 13 5" xfId="10322"/>
    <cellStyle name="40% - Accent3 3 14" xfId="2344"/>
    <cellStyle name="40% - Accent3 3 14 2" xfId="2345"/>
    <cellStyle name="40% - Accent3 3 14 2 2" xfId="10323"/>
    <cellStyle name="40% - Accent3 3 14 3" xfId="2346"/>
    <cellStyle name="40% - Accent3 3 14 3 2" xfId="10324"/>
    <cellStyle name="40% - Accent3 3 14 4" xfId="2347"/>
    <cellStyle name="40% - Accent3 3 14 4 2" xfId="10325"/>
    <cellStyle name="40% - Accent3 3 14 5" xfId="10326"/>
    <cellStyle name="40% - Accent3 3 15" xfId="2348"/>
    <cellStyle name="40% - Accent3 3 15 2" xfId="10327"/>
    <cellStyle name="40% - Accent3 3 16" xfId="2349"/>
    <cellStyle name="40% - Accent3 3 16 2" xfId="10328"/>
    <cellStyle name="40% - Accent3 3 17" xfId="2350"/>
    <cellStyle name="40% - Accent3 3 17 2" xfId="10329"/>
    <cellStyle name="40% - Accent3 3 18" xfId="10330"/>
    <cellStyle name="40% - Accent3 3 2" xfId="248"/>
    <cellStyle name="40% - Accent3 3 2 2" xfId="2351"/>
    <cellStyle name="40% - Accent3 3 2 2 2" xfId="10331"/>
    <cellStyle name="40% - Accent3 3 2 3" xfId="2352"/>
    <cellStyle name="40% - Accent3 3 2 3 2" xfId="10332"/>
    <cellStyle name="40% - Accent3 3 2 4" xfId="2353"/>
    <cellStyle name="40% - Accent3 3 2 4 2" xfId="10333"/>
    <cellStyle name="40% - Accent3 3 2 5" xfId="10334"/>
    <cellStyle name="40% - Accent3 3 3" xfId="249"/>
    <cellStyle name="40% - Accent3 3 3 2" xfId="2354"/>
    <cellStyle name="40% - Accent3 3 3 2 2" xfId="10335"/>
    <cellStyle name="40% - Accent3 3 3 3" xfId="2355"/>
    <cellStyle name="40% - Accent3 3 3 3 2" xfId="10336"/>
    <cellStyle name="40% - Accent3 3 3 4" xfId="2356"/>
    <cellStyle name="40% - Accent3 3 3 4 2" xfId="10337"/>
    <cellStyle name="40% - Accent3 3 3 5" xfId="10338"/>
    <cellStyle name="40% - Accent3 3 4" xfId="250"/>
    <cellStyle name="40% - Accent3 3 4 2" xfId="2357"/>
    <cellStyle name="40% - Accent3 3 4 2 2" xfId="10339"/>
    <cellStyle name="40% - Accent3 3 4 3" xfId="2358"/>
    <cellStyle name="40% - Accent3 3 4 3 2" xfId="10340"/>
    <cellStyle name="40% - Accent3 3 4 4" xfId="2359"/>
    <cellStyle name="40% - Accent3 3 4 4 2" xfId="10341"/>
    <cellStyle name="40% - Accent3 3 4 5" xfId="10342"/>
    <cellStyle name="40% - Accent3 3 5" xfId="251"/>
    <cellStyle name="40% - Accent3 3 5 2" xfId="2360"/>
    <cellStyle name="40% - Accent3 3 5 2 2" xfId="10343"/>
    <cellStyle name="40% - Accent3 3 5 3" xfId="2361"/>
    <cellStyle name="40% - Accent3 3 5 3 2" xfId="10344"/>
    <cellStyle name="40% - Accent3 3 5 4" xfId="2362"/>
    <cellStyle name="40% - Accent3 3 5 4 2" xfId="10345"/>
    <cellStyle name="40% - Accent3 3 5 5" xfId="10346"/>
    <cellStyle name="40% - Accent3 3 6" xfId="252"/>
    <cellStyle name="40% - Accent3 3 6 2" xfId="2363"/>
    <cellStyle name="40% - Accent3 3 6 2 2" xfId="10347"/>
    <cellStyle name="40% - Accent3 3 6 3" xfId="2364"/>
    <cellStyle name="40% - Accent3 3 6 3 2" xfId="10348"/>
    <cellStyle name="40% - Accent3 3 6 4" xfId="2365"/>
    <cellStyle name="40% - Accent3 3 6 4 2" xfId="10349"/>
    <cellStyle name="40% - Accent3 3 6 5" xfId="10350"/>
    <cellStyle name="40% - Accent3 3 7" xfId="2366"/>
    <cellStyle name="40% - Accent3 3 7 2" xfId="2367"/>
    <cellStyle name="40% - Accent3 3 7 2 2" xfId="10351"/>
    <cellStyle name="40% - Accent3 3 7 3" xfId="2368"/>
    <cellStyle name="40% - Accent3 3 7 3 2" xfId="10352"/>
    <cellStyle name="40% - Accent3 3 7 4" xfId="2369"/>
    <cellStyle name="40% - Accent3 3 7 4 2" xfId="10353"/>
    <cellStyle name="40% - Accent3 3 7 5" xfId="10354"/>
    <cellStyle name="40% - Accent3 3 8" xfId="2370"/>
    <cellStyle name="40% - Accent3 3 8 2" xfId="2371"/>
    <cellStyle name="40% - Accent3 3 8 2 2" xfId="10355"/>
    <cellStyle name="40% - Accent3 3 8 3" xfId="2372"/>
    <cellStyle name="40% - Accent3 3 8 3 2" xfId="10356"/>
    <cellStyle name="40% - Accent3 3 8 4" xfId="2373"/>
    <cellStyle name="40% - Accent3 3 8 4 2" xfId="10357"/>
    <cellStyle name="40% - Accent3 3 8 5" xfId="10358"/>
    <cellStyle name="40% - Accent3 3 9" xfId="2374"/>
    <cellStyle name="40% - Accent3 3 9 2" xfId="2375"/>
    <cellStyle name="40% - Accent3 3 9 2 2" xfId="10359"/>
    <cellStyle name="40% - Accent3 3 9 3" xfId="2376"/>
    <cellStyle name="40% - Accent3 3 9 3 2" xfId="10360"/>
    <cellStyle name="40% - Accent3 3 9 4" xfId="2377"/>
    <cellStyle name="40% - Accent3 3 9 4 2" xfId="10361"/>
    <cellStyle name="40% - Accent3 3 9 5" xfId="10362"/>
    <cellStyle name="40% - Accent3 4" xfId="2378"/>
    <cellStyle name="40% - Accent3 4 10" xfId="2379"/>
    <cellStyle name="40% - Accent3 4 10 2" xfId="6729"/>
    <cellStyle name="40% - Accent3 4 10 2 2" xfId="13164"/>
    <cellStyle name="40% - Accent3 4 10 2 2 2" xfId="16233"/>
    <cellStyle name="40% - Accent3 4 10 2 3" xfId="16232"/>
    <cellStyle name="40% - Accent3 4 10 3" xfId="11701"/>
    <cellStyle name="40% - Accent3 4 10 3 2" xfId="16234"/>
    <cellStyle name="40% - Accent3 4 10 4" xfId="16231"/>
    <cellStyle name="40% - Accent3 4 11" xfId="2380"/>
    <cellStyle name="40% - Accent3 4 11 2" xfId="6730"/>
    <cellStyle name="40% - Accent3 4 11 2 2" xfId="13165"/>
    <cellStyle name="40% - Accent3 4 11 2 2 2" xfId="16237"/>
    <cellStyle name="40% - Accent3 4 11 2 3" xfId="16236"/>
    <cellStyle name="40% - Accent3 4 11 3" xfId="11702"/>
    <cellStyle name="40% - Accent3 4 11 3 2" xfId="16238"/>
    <cellStyle name="40% - Accent3 4 11 4" xfId="16235"/>
    <cellStyle name="40% - Accent3 4 12" xfId="2381"/>
    <cellStyle name="40% - Accent3 4 12 2" xfId="6731"/>
    <cellStyle name="40% - Accent3 4 12 2 2" xfId="13166"/>
    <cellStyle name="40% - Accent3 4 12 2 2 2" xfId="16241"/>
    <cellStyle name="40% - Accent3 4 12 2 3" xfId="16240"/>
    <cellStyle name="40% - Accent3 4 12 3" xfId="11703"/>
    <cellStyle name="40% - Accent3 4 12 3 2" xfId="16242"/>
    <cellStyle name="40% - Accent3 4 12 4" xfId="16239"/>
    <cellStyle name="40% - Accent3 4 13" xfId="2382"/>
    <cellStyle name="40% - Accent3 4 13 2" xfId="6732"/>
    <cellStyle name="40% - Accent3 4 13 2 2" xfId="13167"/>
    <cellStyle name="40% - Accent3 4 13 2 2 2" xfId="16245"/>
    <cellStyle name="40% - Accent3 4 13 2 3" xfId="16244"/>
    <cellStyle name="40% - Accent3 4 13 3" xfId="11704"/>
    <cellStyle name="40% - Accent3 4 13 3 2" xfId="16246"/>
    <cellStyle name="40% - Accent3 4 13 4" xfId="16243"/>
    <cellStyle name="40% - Accent3 4 14" xfId="2383"/>
    <cellStyle name="40% - Accent3 4 14 2" xfId="6733"/>
    <cellStyle name="40% - Accent3 4 14 2 2" xfId="13168"/>
    <cellStyle name="40% - Accent3 4 14 2 2 2" xfId="16249"/>
    <cellStyle name="40% - Accent3 4 14 2 3" xfId="16248"/>
    <cellStyle name="40% - Accent3 4 14 3" xfId="11705"/>
    <cellStyle name="40% - Accent3 4 14 3 2" xfId="16250"/>
    <cellStyle name="40% - Accent3 4 14 4" xfId="16247"/>
    <cellStyle name="40% - Accent3 4 15" xfId="10363"/>
    <cellStyle name="40% - Accent3 4 2" xfId="2384"/>
    <cellStyle name="40% - Accent3 4 2 2" xfId="2385"/>
    <cellStyle name="40% - Accent3 4 2 2 2" xfId="6735"/>
    <cellStyle name="40% - Accent3 4 2 2 2 2" xfId="13170"/>
    <cellStyle name="40% - Accent3 4 2 2 2 2 2" xfId="16254"/>
    <cellStyle name="40% - Accent3 4 2 2 2 3" xfId="16253"/>
    <cellStyle name="40% - Accent3 4 2 2 3" xfId="11707"/>
    <cellStyle name="40% - Accent3 4 2 2 3 2" xfId="16255"/>
    <cellStyle name="40% - Accent3 4 2 2 4" xfId="16252"/>
    <cellStyle name="40% - Accent3 4 2 3" xfId="6734"/>
    <cellStyle name="40% - Accent3 4 2 3 2" xfId="13169"/>
    <cellStyle name="40% - Accent3 4 2 3 2 2" xfId="16257"/>
    <cellStyle name="40% - Accent3 4 2 3 3" xfId="16256"/>
    <cellStyle name="40% - Accent3 4 2 4" xfId="7903"/>
    <cellStyle name="40% - Accent3 4 2 4 2" xfId="14338"/>
    <cellStyle name="40% - Accent3 4 2 4 2 2" xfId="16259"/>
    <cellStyle name="40% - Accent3 4 2 4 3" xfId="16258"/>
    <cellStyle name="40% - Accent3 4 2 5" xfId="11706"/>
    <cellStyle name="40% - Accent3 4 2 5 2" xfId="16260"/>
    <cellStyle name="40% - Accent3 4 2 6" xfId="16251"/>
    <cellStyle name="40% - Accent3 4 3" xfId="2386"/>
    <cellStyle name="40% - Accent3 4 3 2" xfId="2387"/>
    <cellStyle name="40% - Accent3 4 3 2 2" xfId="6737"/>
    <cellStyle name="40% - Accent3 4 3 2 2 2" xfId="13172"/>
    <cellStyle name="40% - Accent3 4 3 2 2 2 2" xfId="16264"/>
    <cellStyle name="40% - Accent3 4 3 2 2 3" xfId="16263"/>
    <cellStyle name="40% - Accent3 4 3 2 3" xfId="11709"/>
    <cellStyle name="40% - Accent3 4 3 2 3 2" xfId="16265"/>
    <cellStyle name="40% - Accent3 4 3 2 4" xfId="16262"/>
    <cellStyle name="40% - Accent3 4 3 3" xfId="6736"/>
    <cellStyle name="40% - Accent3 4 3 3 2" xfId="13171"/>
    <cellStyle name="40% - Accent3 4 3 3 2 2" xfId="16267"/>
    <cellStyle name="40% - Accent3 4 3 3 3" xfId="16266"/>
    <cellStyle name="40% - Accent3 4 3 4" xfId="7904"/>
    <cellStyle name="40% - Accent3 4 3 4 2" xfId="14339"/>
    <cellStyle name="40% - Accent3 4 3 4 2 2" xfId="16269"/>
    <cellStyle name="40% - Accent3 4 3 4 3" xfId="16268"/>
    <cellStyle name="40% - Accent3 4 3 5" xfId="11708"/>
    <cellStyle name="40% - Accent3 4 3 5 2" xfId="16270"/>
    <cellStyle name="40% - Accent3 4 3 6" xfId="16261"/>
    <cellStyle name="40% - Accent3 4 4" xfId="2388"/>
    <cellStyle name="40% - Accent3 4 4 2" xfId="2389"/>
    <cellStyle name="40% - Accent3 4 4 2 2" xfId="10364"/>
    <cellStyle name="40% - Accent3 4 4 3" xfId="2390"/>
    <cellStyle name="40% - Accent3 4 4 3 2" xfId="6738"/>
    <cellStyle name="40% - Accent3 4 4 3 2 2" xfId="13173"/>
    <cellStyle name="40% - Accent3 4 4 3 2 2 2" xfId="16273"/>
    <cellStyle name="40% - Accent3 4 4 3 2 3" xfId="16272"/>
    <cellStyle name="40% - Accent3 4 4 3 3" xfId="11710"/>
    <cellStyle name="40% - Accent3 4 4 3 3 2" xfId="16274"/>
    <cellStyle name="40% - Accent3 4 4 3 4" xfId="16271"/>
    <cellStyle name="40% - Accent3 4 4 4" xfId="10365"/>
    <cellStyle name="40% - Accent3 4 5" xfId="2391"/>
    <cellStyle name="40% - Accent3 4 5 2" xfId="2392"/>
    <cellStyle name="40% - Accent3 4 5 2 2" xfId="10366"/>
    <cellStyle name="40% - Accent3 4 5 3" xfId="2393"/>
    <cellStyle name="40% - Accent3 4 5 3 2" xfId="6739"/>
    <cellStyle name="40% - Accent3 4 5 3 2 2" xfId="13174"/>
    <cellStyle name="40% - Accent3 4 5 3 2 2 2" xfId="16277"/>
    <cellStyle name="40% - Accent3 4 5 3 2 3" xfId="16276"/>
    <cellStyle name="40% - Accent3 4 5 3 3" xfId="11711"/>
    <cellStyle name="40% - Accent3 4 5 3 3 2" xfId="16278"/>
    <cellStyle name="40% - Accent3 4 5 3 4" xfId="16275"/>
    <cellStyle name="40% - Accent3 4 5 4" xfId="10367"/>
    <cellStyle name="40% - Accent3 4 6" xfId="2394"/>
    <cellStyle name="40% - Accent3 4 6 2" xfId="2395"/>
    <cellStyle name="40% - Accent3 4 6 2 2" xfId="10368"/>
    <cellStyle name="40% - Accent3 4 6 3" xfId="2396"/>
    <cellStyle name="40% - Accent3 4 6 3 2" xfId="6740"/>
    <cellStyle name="40% - Accent3 4 6 3 2 2" xfId="13175"/>
    <cellStyle name="40% - Accent3 4 6 3 2 2 2" xfId="16281"/>
    <cellStyle name="40% - Accent3 4 6 3 2 3" xfId="16280"/>
    <cellStyle name="40% - Accent3 4 6 3 3" xfId="11712"/>
    <cellStyle name="40% - Accent3 4 6 3 3 2" xfId="16282"/>
    <cellStyle name="40% - Accent3 4 6 3 4" xfId="16279"/>
    <cellStyle name="40% - Accent3 4 6 4" xfId="10369"/>
    <cellStyle name="40% - Accent3 4 7" xfId="2397"/>
    <cellStyle name="40% - Accent3 4 7 2" xfId="6741"/>
    <cellStyle name="40% - Accent3 4 7 2 2" xfId="13176"/>
    <cellStyle name="40% - Accent3 4 7 2 2 2" xfId="16285"/>
    <cellStyle name="40% - Accent3 4 7 2 3" xfId="16284"/>
    <cellStyle name="40% - Accent3 4 7 3" xfId="11713"/>
    <cellStyle name="40% - Accent3 4 7 3 2" xfId="16286"/>
    <cellStyle name="40% - Accent3 4 7 4" xfId="16283"/>
    <cellStyle name="40% - Accent3 4 8" xfId="2398"/>
    <cellStyle name="40% - Accent3 4 8 2" xfId="6742"/>
    <cellStyle name="40% - Accent3 4 8 2 2" xfId="13177"/>
    <cellStyle name="40% - Accent3 4 8 2 2 2" xfId="16289"/>
    <cellStyle name="40% - Accent3 4 8 2 3" xfId="16288"/>
    <cellStyle name="40% - Accent3 4 8 3" xfId="11714"/>
    <cellStyle name="40% - Accent3 4 8 3 2" xfId="16290"/>
    <cellStyle name="40% - Accent3 4 8 4" xfId="16287"/>
    <cellStyle name="40% - Accent3 4 9" xfId="2399"/>
    <cellStyle name="40% - Accent3 4 9 2" xfId="6743"/>
    <cellStyle name="40% - Accent3 4 9 2 2" xfId="13178"/>
    <cellStyle name="40% - Accent3 4 9 2 2 2" xfId="16293"/>
    <cellStyle name="40% - Accent3 4 9 2 3" xfId="16292"/>
    <cellStyle name="40% - Accent3 4 9 3" xfId="11715"/>
    <cellStyle name="40% - Accent3 4 9 3 2" xfId="16294"/>
    <cellStyle name="40% - Accent3 4 9 4" xfId="16291"/>
    <cellStyle name="40% - Accent3 5" xfId="2400"/>
    <cellStyle name="40% - Accent3 5 2" xfId="2401"/>
    <cellStyle name="40% - Accent3 5 2 2" xfId="10370"/>
    <cellStyle name="40% - Accent3 5 3" xfId="2402"/>
    <cellStyle name="40% - Accent3 5 3 2" xfId="10371"/>
    <cellStyle name="40% - Accent3 5 4" xfId="2403"/>
    <cellStyle name="40% - Accent3 5 4 2" xfId="10372"/>
    <cellStyle name="40% - Accent3 5 5" xfId="10373"/>
    <cellStyle name="40% - Accent3 6" xfId="2404"/>
    <cellStyle name="40% - Accent3 6 2" xfId="10374"/>
    <cellStyle name="40% - Accent3 7" xfId="2405"/>
    <cellStyle name="40% - Accent3 7 2" xfId="10375"/>
    <cellStyle name="40% - Accent3 8" xfId="2406"/>
    <cellStyle name="40% - Accent3 8 2" xfId="10376"/>
    <cellStyle name="40% - Accent3 9" xfId="2407"/>
    <cellStyle name="40% - Accent3 9 2" xfId="10377"/>
    <cellStyle name="40% - Accent4 10" xfId="2408"/>
    <cellStyle name="40% - Accent4 10 2" xfId="10378"/>
    <cellStyle name="40% - Accent4 11" xfId="2409"/>
    <cellStyle name="40% - Accent4 11 2" xfId="10379"/>
    <cellStyle name="40% - Accent4 12" xfId="2410"/>
    <cellStyle name="40% - Accent4 12 2" xfId="10380"/>
    <cellStyle name="40% - Accent4 13" xfId="2411"/>
    <cellStyle name="40% - Accent4 13 2" xfId="10381"/>
    <cellStyle name="40% - Accent4 14" xfId="2412"/>
    <cellStyle name="40% - Accent4 14 2" xfId="10382"/>
    <cellStyle name="40% - Accent4 15" xfId="2413"/>
    <cellStyle name="40% - Accent4 15 2" xfId="10383"/>
    <cellStyle name="40% - Accent4 16" xfId="2414"/>
    <cellStyle name="40% - Accent4 16 2" xfId="10384"/>
    <cellStyle name="40% - Accent4 2" xfId="253"/>
    <cellStyle name="40% - Accent4 2 10" xfId="2415"/>
    <cellStyle name="40% - Accent4 2 10 2" xfId="2416"/>
    <cellStyle name="40% - Accent4 2 10 2 2" xfId="10385"/>
    <cellStyle name="40% - Accent4 2 10 3" xfId="2417"/>
    <cellStyle name="40% - Accent4 2 10 3 2" xfId="10386"/>
    <cellStyle name="40% - Accent4 2 10 4" xfId="2418"/>
    <cellStyle name="40% - Accent4 2 10 4 2" xfId="10387"/>
    <cellStyle name="40% - Accent4 2 10 5" xfId="10388"/>
    <cellStyle name="40% - Accent4 2 11" xfId="2419"/>
    <cellStyle name="40% - Accent4 2 11 2" xfId="2420"/>
    <cellStyle name="40% - Accent4 2 11 2 2" xfId="10389"/>
    <cellStyle name="40% - Accent4 2 11 3" xfId="2421"/>
    <cellStyle name="40% - Accent4 2 11 3 2" xfId="10390"/>
    <cellStyle name="40% - Accent4 2 11 4" xfId="2422"/>
    <cellStyle name="40% - Accent4 2 11 4 2" xfId="10391"/>
    <cellStyle name="40% - Accent4 2 11 5" xfId="10392"/>
    <cellStyle name="40% - Accent4 2 12" xfId="2423"/>
    <cellStyle name="40% - Accent4 2 12 2" xfId="2424"/>
    <cellStyle name="40% - Accent4 2 12 2 2" xfId="10393"/>
    <cellStyle name="40% - Accent4 2 12 3" xfId="2425"/>
    <cellStyle name="40% - Accent4 2 12 3 2" xfId="10394"/>
    <cellStyle name="40% - Accent4 2 12 4" xfId="2426"/>
    <cellStyle name="40% - Accent4 2 12 4 2" xfId="10395"/>
    <cellStyle name="40% - Accent4 2 12 5" xfId="10396"/>
    <cellStyle name="40% - Accent4 2 13" xfId="2427"/>
    <cellStyle name="40% - Accent4 2 13 2" xfId="2428"/>
    <cellStyle name="40% - Accent4 2 13 2 2" xfId="10397"/>
    <cellStyle name="40% - Accent4 2 13 3" xfId="2429"/>
    <cellStyle name="40% - Accent4 2 13 3 2" xfId="10398"/>
    <cellStyle name="40% - Accent4 2 13 4" xfId="2430"/>
    <cellStyle name="40% - Accent4 2 13 4 2" xfId="10399"/>
    <cellStyle name="40% - Accent4 2 13 5" xfId="10400"/>
    <cellStyle name="40% - Accent4 2 14" xfId="2431"/>
    <cellStyle name="40% - Accent4 2 14 2" xfId="2432"/>
    <cellStyle name="40% - Accent4 2 14 2 2" xfId="10401"/>
    <cellStyle name="40% - Accent4 2 14 3" xfId="2433"/>
    <cellStyle name="40% - Accent4 2 14 3 2" xfId="10402"/>
    <cellStyle name="40% - Accent4 2 14 4" xfId="2434"/>
    <cellStyle name="40% - Accent4 2 14 4 2" xfId="10403"/>
    <cellStyle name="40% - Accent4 2 14 5" xfId="10404"/>
    <cellStyle name="40% - Accent4 2 15" xfId="2435"/>
    <cellStyle name="40% - Accent4 2 15 2" xfId="2436"/>
    <cellStyle name="40% - Accent4 2 15 2 2" xfId="10405"/>
    <cellStyle name="40% - Accent4 2 15 3" xfId="2437"/>
    <cellStyle name="40% - Accent4 2 15 3 2" xfId="10406"/>
    <cellStyle name="40% - Accent4 2 15 4" xfId="2438"/>
    <cellStyle name="40% - Accent4 2 15 4 2" xfId="10407"/>
    <cellStyle name="40% - Accent4 2 15 5" xfId="10408"/>
    <cellStyle name="40% - Accent4 2 16" xfId="2439"/>
    <cellStyle name="40% - Accent4 2 16 2" xfId="2440"/>
    <cellStyle name="40% - Accent4 2 16 2 2" xfId="10409"/>
    <cellStyle name="40% - Accent4 2 16 3" xfId="2441"/>
    <cellStyle name="40% - Accent4 2 16 3 2" xfId="10410"/>
    <cellStyle name="40% - Accent4 2 16 4" xfId="2442"/>
    <cellStyle name="40% - Accent4 2 16 4 2" xfId="10411"/>
    <cellStyle name="40% - Accent4 2 16 5" xfId="10412"/>
    <cellStyle name="40% - Accent4 2 17" xfId="2443"/>
    <cellStyle name="40% - Accent4 2 17 2" xfId="2444"/>
    <cellStyle name="40% - Accent4 2 17 2 2" xfId="2445"/>
    <cellStyle name="40% - Accent4 2 17 2 2 2" xfId="10413"/>
    <cellStyle name="40% - Accent4 2 17 2 3" xfId="2446"/>
    <cellStyle name="40% - Accent4 2 17 2 3 2" xfId="10414"/>
    <cellStyle name="40% - Accent4 2 17 2 4" xfId="2447"/>
    <cellStyle name="40% - Accent4 2 17 2 4 2" xfId="10415"/>
    <cellStyle name="40% - Accent4 2 17 2 5" xfId="2448"/>
    <cellStyle name="40% - Accent4 2 17 2 5 2" xfId="6745"/>
    <cellStyle name="40% - Accent4 2 17 2 5 2 2" xfId="13180"/>
    <cellStyle name="40% - Accent4 2 17 2 5 2 2 2" xfId="16298"/>
    <cellStyle name="40% - Accent4 2 17 2 5 2 3" xfId="16297"/>
    <cellStyle name="40% - Accent4 2 17 2 5 3" xfId="11717"/>
    <cellStyle name="40% - Accent4 2 17 2 5 3 2" xfId="16299"/>
    <cellStyle name="40% - Accent4 2 17 2 5 4" xfId="16296"/>
    <cellStyle name="40% - Accent4 2 17 2 6" xfId="10416"/>
    <cellStyle name="40% - Accent4 2 17 3" xfId="2449"/>
    <cellStyle name="40% - Accent4 2 17 3 2" xfId="2450"/>
    <cellStyle name="40% - Accent4 2 17 3 2 2" xfId="10417"/>
    <cellStyle name="40% - Accent4 2 17 3 3" xfId="2451"/>
    <cellStyle name="40% - Accent4 2 17 3 3 2" xfId="10418"/>
    <cellStyle name="40% - Accent4 2 17 3 4" xfId="2452"/>
    <cellStyle name="40% - Accent4 2 17 3 4 2" xfId="10419"/>
    <cellStyle name="40% - Accent4 2 17 3 5" xfId="10420"/>
    <cellStyle name="40% - Accent4 2 17 4" xfId="6744"/>
    <cellStyle name="40% - Accent4 2 17 4 2" xfId="13179"/>
    <cellStyle name="40% - Accent4 2 17 4 2 2" xfId="16301"/>
    <cellStyle name="40% - Accent4 2 17 4 3" xfId="16300"/>
    <cellStyle name="40% - Accent4 2 17 5" xfId="7905"/>
    <cellStyle name="40% - Accent4 2 17 5 2" xfId="14340"/>
    <cellStyle name="40% - Accent4 2 17 5 2 2" xfId="16303"/>
    <cellStyle name="40% - Accent4 2 17 5 3" xfId="16302"/>
    <cellStyle name="40% - Accent4 2 17 6" xfId="11716"/>
    <cellStyle name="40% - Accent4 2 17 6 2" xfId="16304"/>
    <cellStyle name="40% - Accent4 2 17 7" xfId="16295"/>
    <cellStyle name="40% - Accent4 2 18" xfId="2453"/>
    <cellStyle name="40% - Accent4 2 18 2" xfId="2454"/>
    <cellStyle name="40% - Accent4 2 18 2 2" xfId="10421"/>
    <cellStyle name="40% - Accent4 2 18 3" xfId="2455"/>
    <cellStyle name="40% - Accent4 2 18 3 2" xfId="10422"/>
    <cellStyle name="40% - Accent4 2 18 4" xfId="2456"/>
    <cellStyle name="40% - Accent4 2 18 4 2" xfId="10423"/>
    <cellStyle name="40% - Accent4 2 18 5" xfId="10424"/>
    <cellStyle name="40% - Accent4 2 19" xfId="2457"/>
    <cellStyle name="40% - Accent4 2 19 2" xfId="2458"/>
    <cellStyle name="40% - Accent4 2 19 2 2" xfId="6747"/>
    <cellStyle name="40% - Accent4 2 19 2 2 2" xfId="13182"/>
    <cellStyle name="40% - Accent4 2 19 2 2 2 2" xfId="16308"/>
    <cellStyle name="40% - Accent4 2 19 2 2 3" xfId="16307"/>
    <cellStyle name="40% - Accent4 2 19 2 3" xfId="11719"/>
    <cellStyle name="40% - Accent4 2 19 2 3 2" xfId="16309"/>
    <cellStyle name="40% - Accent4 2 19 2 4" xfId="16306"/>
    <cellStyle name="40% - Accent4 2 19 3" xfId="6746"/>
    <cellStyle name="40% - Accent4 2 19 3 2" xfId="13181"/>
    <cellStyle name="40% - Accent4 2 19 3 2 2" xfId="16311"/>
    <cellStyle name="40% - Accent4 2 19 3 3" xfId="16310"/>
    <cellStyle name="40% - Accent4 2 19 4" xfId="7906"/>
    <cellStyle name="40% - Accent4 2 19 4 2" xfId="14341"/>
    <cellStyle name="40% - Accent4 2 19 4 2 2" xfId="16313"/>
    <cellStyle name="40% - Accent4 2 19 4 3" xfId="16312"/>
    <cellStyle name="40% - Accent4 2 19 5" xfId="11718"/>
    <cellStyle name="40% - Accent4 2 19 5 2" xfId="16314"/>
    <cellStyle name="40% - Accent4 2 19 6" xfId="16305"/>
    <cellStyle name="40% - Accent4 2 2" xfId="254"/>
    <cellStyle name="40% - Accent4 2 2 10" xfId="2459"/>
    <cellStyle name="40% - Accent4 2 2 10 2" xfId="10425"/>
    <cellStyle name="40% - Accent4 2 2 11" xfId="2460"/>
    <cellStyle name="40% - Accent4 2 2 11 2" xfId="10426"/>
    <cellStyle name="40% - Accent4 2 2 12" xfId="2461"/>
    <cellStyle name="40% - Accent4 2 2 12 2" xfId="10427"/>
    <cellStyle name="40% - Accent4 2 2 13" xfId="2462"/>
    <cellStyle name="40% - Accent4 2 2 13 2" xfId="10428"/>
    <cellStyle name="40% - Accent4 2 2 14" xfId="2463"/>
    <cellStyle name="40% - Accent4 2 2 14 2" xfId="10429"/>
    <cellStyle name="40% - Accent4 2 2 15" xfId="2464"/>
    <cellStyle name="40% - Accent4 2 2 15 2" xfId="10430"/>
    <cellStyle name="40% - Accent4 2 2 16" xfId="2465"/>
    <cellStyle name="40% - Accent4 2 2 16 2" xfId="10431"/>
    <cellStyle name="40% - Accent4 2 2 17" xfId="2466"/>
    <cellStyle name="40% - Accent4 2 2 17 2" xfId="10432"/>
    <cellStyle name="40% - Accent4 2 2 18" xfId="2467"/>
    <cellStyle name="40% - Accent4 2 2 18 2" xfId="10433"/>
    <cellStyle name="40% - Accent4 2 2 19" xfId="2468"/>
    <cellStyle name="40% - Accent4 2 2 19 2" xfId="10434"/>
    <cellStyle name="40% - Accent4 2 2 2" xfId="2469"/>
    <cellStyle name="40% - Accent4 2 2 2 2" xfId="10435"/>
    <cellStyle name="40% - Accent4 2 2 20" xfId="2470"/>
    <cellStyle name="40% - Accent4 2 2 20 2" xfId="10436"/>
    <cellStyle name="40% - Accent4 2 2 21" xfId="2471"/>
    <cellStyle name="40% - Accent4 2 2 21 2" xfId="10437"/>
    <cellStyle name="40% - Accent4 2 2 22" xfId="2472"/>
    <cellStyle name="40% - Accent4 2 2 22 2" xfId="10438"/>
    <cellStyle name="40% - Accent4 2 2 23" xfId="2473"/>
    <cellStyle name="40% - Accent4 2 2 23 2" xfId="10439"/>
    <cellStyle name="40% - Accent4 2 2 24" xfId="2474"/>
    <cellStyle name="40% - Accent4 2 2 24 2" xfId="10440"/>
    <cellStyle name="40% - Accent4 2 2 25" xfId="2475"/>
    <cellStyle name="40% - Accent4 2 2 25 2" xfId="10441"/>
    <cellStyle name="40% - Accent4 2 2 26" xfId="2476"/>
    <cellStyle name="40% - Accent4 2 2 26 2" xfId="10442"/>
    <cellStyle name="40% - Accent4 2 2 27" xfId="2477"/>
    <cellStyle name="40% - Accent4 2 2 27 2" xfId="10443"/>
    <cellStyle name="40% - Accent4 2 2 28" xfId="2478"/>
    <cellStyle name="40% - Accent4 2 2 28 2" xfId="10444"/>
    <cellStyle name="40% - Accent4 2 2 29" xfId="2479"/>
    <cellStyle name="40% - Accent4 2 2 29 2" xfId="10445"/>
    <cellStyle name="40% - Accent4 2 2 3" xfId="2480"/>
    <cellStyle name="40% - Accent4 2 2 3 2" xfId="10446"/>
    <cellStyle name="40% - Accent4 2 2 30" xfId="2481"/>
    <cellStyle name="40% - Accent4 2 2 30 2" xfId="10447"/>
    <cellStyle name="40% - Accent4 2 2 31" xfId="2482"/>
    <cellStyle name="40% - Accent4 2 2 31 2" xfId="10448"/>
    <cellStyle name="40% - Accent4 2 2 32" xfId="2483"/>
    <cellStyle name="40% - Accent4 2 2 32 2" xfId="10449"/>
    <cellStyle name="40% - Accent4 2 2 33" xfId="2484"/>
    <cellStyle name="40% - Accent4 2 2 33 2" xfId="10450"/>
    <cellStyle name="40% - Accent4 2 2 34" xfId="2485"/>
    <cellStyle name="40% - Accent4 2 2 34 2" xfId="10451"/>
    <cellStyle name="40% - Accent4 2 2 35" xfId="2486"/>
    <cellStyle name="40% - Accent4 2 2 35 2" xfId="10452"/>
    <cellStyle name="40% - Accent4 2 2 36" xfId="2487"/>
    <cellStyle name="40% - Accent4 2 2 36 2" xfId="6748"/>
    <cellStyle name="40% - Accent4 2 2 36 2 2" xfId="13183"/>
    <cellStyle name="40% - Accent4 2 2 36 2 2 2" xfId="16317"/>
    <cellStyle name="40% - Accent4 2 2 36 2 3" xfId="16316"/>
    <cellStyle name="40% - Accent4 2 2 36 3" xfId="11720"/>
    <cellStyle name="40% - Accent4 2 2 36 3 2" xfId="16318"/>
    <cellStyle name="40% - Accent4 2 2 36 4" xfId="16315"/>
    <cellStyle name="40% - Accent4 2 2 37" xfId="10453"/>
    <cellStyle name="40% - Accent4 2 2 4" xfId="2488"/>
    <cellStyle name="40% - Accent4 2 2 4 2" xfId="10454"/>
    <cellStyle name="40% - Accent4 2 2 5" xfId="2489"/>
    <cellStyle name="40% - Accent4 2 2 5 2" xfId="10455"/>
    <cellStyle name="40% - Accent4 2 2 6" xfId="2490"/>
    <cellStyle name="40% - Accent4 2 2 6 2" xfId="10456"/>
    <cellStyle name="40% - Accent4 2 2 7" xfId="2491"/>
    <cellStyle name="40% - Accent4 2 2 7 2" xfId="10457"/>
    <cellStyle name="40% - Accent4 2 2 8" xfId="2492"/>
    <cellStyle name="40% - Accent4 2 2 8 2" xfId="10458"/>
    <cellStyle name="40% - Accent4 2 2 9" xfId="2493"/>
    <cellStyle name="40% - Accent4 2 2 9 2" xfId="10459"/>
    <cellStyle name="40% - Accent4 2 20" xfId="2494"/>
    <cellStyle name="40% - Accent4 2 20 2" xfId="2495"/>
    <cellStyle name="40% - Accent4 2 20 2 2" xfId="10460"/>
    <cellStyle name="40% - Accent4 2 20 3" xfId="2496"/>
    <cellStyle name="40% - Accent4 2 20 3 2" xfId="10461"/>
    <cellStyle name="40% - Accent4 2 20 4" xfId="2497"/>
    <cellStyle name="40% - Accent4 2 20 4 2" xfId="10462"/>
    <cellStyle name="40% - Accent4 2 20 5" xfId="2498"/>
    <cellStyle name="40% - Accent4 2 20 5 2" xfId="6749"/>
    <cellStyle name="40% - Accent4 2 20 5 2 2" xfId="13184"/>
    <cellStyle name="40% - Accent4 2 20 5 2 2 2" xfId="16321"/>
    <cellStyle name="40% - Accent4 2 20 5 2 3" xfId="16320"/>
    <cellStyle name="40% - Accent4 2 20 5 3" xfId="11721"/>
    <cellStyle name="40% - Accent4 2 20 5 3 2" xfId="16322"/>
    <cellStyle name="40% - Accent4 2 20 5 4" xfId="16319"/>
    <cellStyle name="40% - Accent4 2 20 6" xfId="10463"/>
    <cellStyle name="40% - Accent4 2 21" xfId="2499"/>
    <cellStyle name="40% - Accent4 2 21 2" xfId="2500"/>
    <cellStyle name="40% - Accent4 2 21 2 2" xfId="10464"/>
    <cellStyle name="40% - Accent4 2 21 3" xfId="2501"/>
    <cellStyle name="40% - Accent4 2 21 3 2" xfId="6750"/>
    <cellStyle name="40% - Accent4 2 21 3 2 2" xfId="13185"/>
    <cellStyle name="40% - Accent4 2 21 3 2 2 2" xfId="16325"/>
    <cellStyle name="40% - Accent4 2 21 3 2 3" xfId="16324"/>
    <cellStyle name="40% - Accent4 2 21 3 3" xfId="11722"/>
    <cellStyle name="40% - Accent4 2 21 3 3 2" xfId="16326"/>
    <cellStyle name="40% - Accent4 2 21 3 4" xfId="16323"/>
    <cellStyle name="40% - Accent4 2 21 4" xfId="10465"/>
    <cellStyle name="40% - Accent4 2 22" xfId="2502"/>
    <cellStyle name="40% - Accent4 2 22 2" xfId="2503"/>
    <cellStyle name="40% - Accent4 2 22 2 2" xfId="10466"/>
    <cellStyle name="40% - Accent4 2 22 3" xfId="2504"/>
    <cellStyle name="40% - Accent4 2 22 3 2" xfId="6751"/>
    <cellStyle name="40% - Accent4 2 22 3 2 2" xfId="13186"/>
    <cellStyle name="40% - Accent4 2 22 3 2 2 2" xfId="16329"/>
    <cellStyle name="40% - Accent4 2 22 3 2 3" xfId="16328"/>
    <cellStyle name="40% - Accent4 2 22 3 3" xfId="11723"/>
    <cellStyle name="40% - Accent4 2 22 3 3 2" xfId="16330"/>
    <cellStyle name="40% - Accent4 2 22 3 4" xfId="16327"/>
    <cellStyle name="40% - Accent4 2 22 4" xfId="10467"/>
    <cellStyle name="40% - Accent4 2 23" xfId="2505"/>
    <cellStyle name="40% - Accent4 2 23 2" xfId="2506"/>
    <cellStyle name="40% - Accent4 2 23 2 2" xfId="10468"/>
    <cellStyle name="40% - Accent4 2 23 3" xfId="2507"/>
    <cellStyle name="40% - Accent4 2 23 3 2" xfId="6752"/>
    <cellStyle name="40% - Accent4 2 23 3 2 2" xfId="13187"/>
    <cellStyle name="40% - Accent4 2 23 3 2 2 2" xfId="16333"/>
    <cellStyle name="40% - Accent4 2 23 3 2 3" xfId="16332"/>
    <cellStyle name="40% - Accent4 2 23 3 3" xfId="11724"/>
    <cellStyle name="40% - Accent4 2 23 3 3 2" xfId="16334"/>
    <cellStyle name="40% - Accent4 2 23 3 4" xfId="16331"/>
    <cellStyle name="40% - Accent4 2 23 4" xfId="10469"/>
    <cellStyle name="40% - Accent4 2 24" xfId="2508"/>
    <cellStyle name="40% - Accent4 2 24 2" xfId="6753"/>
    <cellStyle name="40% - Accent4 2 24 2 2" xfId="13188"/>
    <cellStyle name="40% - Accent4 2 24 2 2 2" xfId="16337"/>
    <cellStyle name="40% - Accent4 2 24 2 3" xfId="16336"/>
    <cellStyle name="40% - Accent4 2 24 3" xfId="11725"/>
    <cellStyle name="40% - Accent4 2 24 3 2" xfId="16338"/>
    <cellStyle name="40% - Accent4 2 24 4" xfId="16335"/>
    <cellStyle name="40% - Accent4 2 25" xfId="2509"/>
    <cellStyle name="40% - Accent4 2 25 2" xfId="6754"/>
    <cellStyle name="40% - Accent4 2 25 2 2" xfId="13189"/>
    <cellStyle name="40% - Accent4 2 25 2 2 2" xfId="16341"/>
    <cellStyle name="40% - Accent4 2 25 2 3" xfId="16340"/>
    <cellStyle name="40% - Accent4 2 25 3" xfId="11726"/>
    <cellStyle name="40% - Accent4 2 25 3 2" xfId="16342"/>
    <cellStyle name="40% - Accent4 2 25 4" xfId="16339"/>
    <cellStyle name="40% - Accent4 2 26" xfId="2510"/>
    <cellStyle name="40% - Accent4 2 26 2" xfId="6755"/>
    <cellStyle name="40% - Accent4 2 26 2 2" xfId="13190"/>
    <cellStyle name="40% - Accent4 2 26 2 2 2" xfId="16345"/>
    <cellStyle name="40% - Accent4 2 26 2 3" xfId="16344"/>
    <cellStyle name="40% - Accent4 2 26 3" xfId="11727"/>
    <cellStyle name="40% - Accent4 2 26 3 2" xfId="16346"/>
    <cellStyle name="40% - Accent4 2 26 4" xfId="16343"/>
    <cellStyle name="40% - Accent4 2 27" xfId="2511"/>
    <cellStyle name="40% - Accent4 2 27 2" xfId="6756"/>
    <cellStyle name="40% - Accent4 2 27 2 2" xfId="13191"/>
    <cellStyle name="40% - Accent4 2 27 2 2 2" xfId="16349"/>
    <cellStyle name="40% - Accent4 2 27 2 3" xfId="16348"/>
    <cellStyle name="40% - Accent4 2 27 3" xfId="11728"/>
    <cellStyle name="40% - Accent4 2 27 3 2" xfId="16350"/>
    <cellStyle name="40% - Accent4 2 27 4" xfId="16347"/>
    <cellStyle name="40% - Accent4 2 28" xfId="2512"/>
    <cellStyle name="40% - Accent4 2 28 2" xfId="6757"/>
    <cellStyle name="40% - Accent4 2 28 2 2" xfId="13192"/>
    <cellStyle name="40% - Accent4 2 28 2 2 2" xfId="16353"/>
    <cellStyle name="40% - Accent4 2 28 2 3" xfId="16352"/>
    <cellStyle name="40% - Accent4 2 28 3" xfId="11729"/>
    <cellStyle name="40% - Accent4 2 28 3 2" xfId="16354"/>
    <cellStyle name="40% - Accent4 2 28 4" xfId="16351"/>
    <cellStyle name="40% - Accent4 2 29" xfId="2513"/>
    <cellStyle name="40% - Accent4 2 29 2" xfId="6758"/>
    <cellStyle name="40% - Accent4 2 29 2 2" xfId="13193"/>
    <cellStyle name="40% - Accent4 2 29 2 2 2" xfId="16357"/>
    <cellStyle name="40% - Accent4 2 29 2 3" xfId="16356"/>
    <cellStyle name="40% - Accent4 2 29 3" xfId="11730"/>
    <cellStyle name="40% - Accent4 2 29 3 2" xfId="16358"/>
    <cellStyle name="40% - Accent4 2 29 4" xfId="16355"/>
    <cellStyle name="40% - Accent4 2 3" xfId="255"/>
    <cellStyle name="40% - Accent4 2 3 2" xfId="2514"/>
    <cellStyle name="40% - Accent4 2 3 2 2" xfId="10470"/>
    <cellStyle name="40% - Accent4 2 3 3" xfId="2515"/>
    <cellStyle name="40% - Accent4 2 3 3 2" xfId="10471"/>
    <cellStyle name="40% - Accent4 2 3 4" xfId="2516"/>
    <cellStyle name="40% - Accent4 2 3 4 2" xfId="10472"/>
    <cellStyle name="40% - Accent4 2 3 5" xfId="10473"/>
    <cellStyle name="40% - Accent4 2 30" xfId="2517"/>
    <cellStyle name="40% - Accent4 2 30 2" xfId="6759"/>
    <cellStyle name="40% - Accent4 2 30 2 2" xfId="13194"/>
    <cellStyle name="40% - Accent4 2 30 2 2 2" xfId="16361"/>
    <cellStyle name="40% - Accent4 2 30 2 3" xfId="16360"/>
    <cellStyle name="40% - Accent4 2 30 3" xfId="11731"/>
    <cellStyle name="40% - Accent4 2 30 3 2" xfId="16362"/>
    <cellStyle name="40% - Accent4 2 30 4" xfId="16359"/>
    <cellStyle name="40% - Accent4 2 31" xfId="10474"/>
    <cellStyle name="40% - Accent4 2 32" xfId="10475"/>
    <cellStyle name="40% - Accent4 2 4" xfId="256"/>
    <cellStyle name="40% - Accent4 2 4 2" xfId="2518"/>
    <cellStyle name="40% - Accent4 2 4 2 2" xfId="10476"/>
    <cellStyle name="40% - Accent4 2 4 3" xfId="2519"/>
    <cellStyle name="40% - Accent4 2 4 3 2" xfId="10477"/>
    <cellStyle name="40% - Accent4 2 4 4" xfId="2520"/>
    <cellStyle name="40% - Accent4 2 4 4 2" xfId="10478"/>
    <cellStyle name="40% - Accent4 2 4 5" xfId="10479"/>
    <cellStyle name="40% - Accent4 2 5" xfId="257"/>
    <cellStyle name="40% - Accent4 2 5 2" xfId="2521"/>
    <cellStyle name="40% - Accent4 2 5 2 2" xfId="10480"/>
    <cellStyle name="40% - Accent4 2 5 3" xfId="2522"/>
    <cellStyle name="40% - Accent4 2 5 3 2" xfId="10481"/>
    <cellStyle name="40% - Accent4 2 5 4" xfId="2523"/>
    <cellStyle name="40% - Accent4 2 5 4 2" xfId="10482"/>
    <cellStyle name="40% - Accent4 2 5 5" xfId="10483"/>
    <cellStyle name="40% - Accent4 2 6" xfId="258"/>
    <cellStyle name="40% - Accent4 2 6 2" xfId="2524"/>
    <cellStyle name="40% - Accent4 2 6 2 2" xfId="10484"/>
    <cellStyle name="40% - Accent4 2 6 3" xfId="2525"/>
    <cellStyle name="40% - Accent4 2 6 3 2" xfId="10485"/>
    <cellStyle name="40% - Accent4 2 6 4" xfId="2526"/>
    <cellStyle name="40% - Accent4 2 6 4 2" xfId="10486"/>
    <cellStyle name="40% - Accent4 2 6 5" xfId="10487"/>
    <cellStyle name="40% - Accent4 2 7" xfId="2527"/>
    <cellStyle name="40% - Accent4 2 7 2" xfId="2528"/>
    <cellStyle name="40% - Accent4 2 7 2 2" xfId="10488"/>
    <cellStyle name="40% - Accent4 2 7 3" xfId="2529"/>
    <cellStyle name="40% - Accent4 2 7 3 2" xfId="10489"/>
    <cellStyle name="40% - Accent4 2 7 4" xfId="2530"/>
    <cellStyle name="40% - Accent4 2 7 4 2" xfId="10490"/>
    <cellStyle name="40% - Accent4 2 7 5" xfId="10491"/>
    <cellStyle name="40% - Accent4 2 8" xfId="2531"/>
    <cellStyle name="40% - Accent4 2 8 2" xfId="2532"/>
    <cellStyle name="40% - Accent4 2 8 2 2" xfId="10492"/>
    <cellStyle name="40% - Accent4 2 8 3" xfId="2533"/>
    <cellStyle name="40% - Accent4 2 8 3 2" xfId="10493"/>
    <cellStyle name="40% - Accent4 2 8 4" xfId="2534"/>
    <cellStyle name="40% - Accent4 2 8 4 2" xfId="10494"/>
    <cellStyle name="40% - Accent4 2 8 5" xfId="10495"/>
    <cellStyle name="40% - Accent4 2 9" xfId="2535"/>
    <cellStyle name="40% - Accent4 2 9 2" xfId="2536"/>
    <cellStyle name="40% - Accent4 2 9 2 2" xfId="10496"/>
    <cellStyle name="40% - Accent4 2 9 3" xfId="2537"/>
    <cellStyle name="40% - Accent4 2 9 3 2" xfId="10497"/>
    <cellStyle name="40% - Accent4 2 9 4" xfId="2538"/>
    <cellStyle name="40% - Accent4 2 9 4 2" xfId="10498"/>
    <cellStyle name="40% - Accent4 2 9 5" xfId="10499"/>
    <cellStyle name="40% - Accent4 3" xfId="259"/>
    <cellStyle name="40% - Accent4 3 10" xfId="2539"/>
    <cellStyle name="40% - Accent4 3 10 2" xfId="2540"/>
    <cellStyle name="40% - Accent4 3 10 2 2" xfId="10500"/>
    <cellStyle name="40% - Accent4 3 10 3" xfId="2541"/>
    <cellStyle name="40% - Accent4 3 10 3 2" xfId="10501"/>
    <cellStyle name="40% - Accent4 3 10 4" xfId="2542"/>
    <cellStyle name="40% - Accent4 3 10 4 2" xfId="10502"/>
    <cellStyle name="40% - Accent4 3 10 5" xfId="10503"/>
    <cellStyle name="40% - Accent4 3 11" xfId="2543"/>
    <cellStyle name="40% - Accent4 3 11 2" xfId="2544"/>
    <cellStyle name="40% - Accent4 3 11 2 2" xfId="10504"/>
    <cellStyle name="40% - Accent4 3 11 3" xfId="2545"/>
    <cellStyle name="40% - Accent4 3 11 3 2" xfId="10505"/>
    <cellStyle name="40% - Accent4 3 11 4" xfId="2546"/>
    <cellStyle name="40% - Accent4 3 11 4 2" xfId="10506"/>
    <cellStyle name="40% - Accent4 3 11 5" xfId="10507"/>
    <cellStyle name="40% - Accent4 3 12" xfId="2547"/>
    <cellStyle name="40% - Accent4 3 12 2" xfId="2548"/>
    <cellStyle name="40% - Accent4 3 12 2 2" xfId="10508"/>
    <cellStyle name="40% - Accent4 3 12 3" xfId="2549"/>
    <cellStyle name="40% - Accent4 3 12 3 2" xfId="10509"/>
    <cellStyle name="40% - Accent4 3 12 4" xfId="2550"/>
    <cellStyle name="40% - Accent4 3 12 4 2" xfId="10510"/>
    <cellStyle name="40% - Accent4 3 12 5" xfId="10511"/>
    <cellStyle name="40% - Accent4 3 13" xfId="2551"/>
    <cellStyle name="40% - Accent4 3 13 2" xfId="2552"/>
    <cellStyle name="40% - Accent4 3 13 2 2" xfId="10512"/>
    <cellStyle name="40% - Accent4 3 13 3" xfId="2553"/>
    <cellStyle name="40% - Accent4 3 13 3 2" xfId="10513"/>
    <cellStyle name="40% - Accent4 3 13 4" xfId="2554"/>
    <cellStyle name="40% - Accent4 3 13 4 2" xfId="10514"/>
    <cellStyle name="40% - Accent4 3 13 5" xfId="10515"/>
    <cellStyle name="40% - Accent4 3 14" xfId="2555"/>
    <cellStyle name="40% - Accent4 3 14 2" xfId="2556"/>
    <cellStyle name="40% - Accent4 3 14 2 2" xfId="10516"/>
    <cellStyle name="40% - Accent4 3 14 3" xfId="2557"/>
    <cellStyle name="40% - Accent4 3 14 3 2" xfId="10517"/>
    <cellStyle name="40% - Accent4 3 14 4" xfId="2558"/>
    <cellStyle name="40% - Accent4 3 14 4 2" xfId="10518"/>
    <cellStyle name="40% - Accent4 3 14 5" xfId="10519"/>
    <cellStyle name="40% - Accent4 3 15" xfId="2559"/>
    <cellStyle name="40% - Accent4 3 15 2" xfId="10520"/>
    <cellStyle name="40% - Accent4 3 16" xfId="2560"/>
    <cellStyle name="40% - Accent4 3 16 2" xfId="10521"/>
    <cellStyle name="40% - Accent4 3 17" xfId="2561"/>
    <cellStyle name="40% - Accent4 3 17 2" xfId="10522"/>
    <cellStyle name="40% - Accent4 3 18" xfId="10523"/>
    <cellStyle name="40% - Accent4 3 2" xfId="260"/>
    <cellStyle name="40% - Accent4 3 2 2" xfId="2562"/>
    <cellStyle name="40% - Accent4 3 2 2 2" xfId="10524"/>
    <cellStyle name="40% - Accent4 3 2 3" xfId="2563"/>
    <cellStyle name="40% - Accent4 3 2 3 2" xfId="10525"/>
    <cellStyle name="40% - Accent4 3 2 4" xfId="2564"/>
    <cellStyle name="40% - Accent4 3 2 4 2" xfId="10526"/>
    <cellStyle name="40% - Accent4 3 2 5" xfId="10527"/>
    <cellStyle name="40% - Accent4 3 3" xfId="261"/>
    <cellStyle name="40% - Accent4 3 3 2" xfId="2565"/>
    <cellStyle name="40% - Accent4 3 3 2 2" xfId="10528"/>
    <cellStyle name="40% - Accent4 3 3 3" xfId="2566"/>
    <cellStyle name="40% - Accent4 3 3 3 2" xfId="10529"/>
    <cellStyle name="40% - Accent4 3 3 4" xfId="2567"/>
    <cellStyle name="40% - Accent4 3 3 4 2" xfId="10530"/>
    <cellStyle name="40% - Accent4 3 3 5" xfId="10531"/>
    <cellStyle name="40% - Accent4 3 4" xfId="262"/>
    <cellStyle name="40% - Accent4 3 4 2" xfId="2568"/>
    <cellStyle name="40% - Accent4 3 4 2 2" xfId="10532"/>
    <cellStyle name="40% - Accent4 3 4 3" xfId="2569"/>
    <cellStyle name="40% - Accent4 3 4 3 2" xfId="10533"/>
    <cellStyle name="40% - Accent4 3 4 4" xfId="2570"/>
    <cellStyle name="40% - Accent4 3 4 4 2" xfId="10534"/>
    <cellStyle name="40% - Accent4 3 4 5" xfId="10535"/>
    <cellStyle name="40% - Accent4 3 5" xfId="263"/>
    <cellStyle name="40% - Accent4 3 5 2" xfId="2571"/>
    <cellStyle name="40% - Accent4 3 5 2 2" xfId="10536"/>
    <cellStyle name="40% - Accent4 3 5 3" xfId="2572"/>
    <cellStyle name="40% - Accent4 3 5 3 2" xfId="10537"/>
    <cellStyle name="40% - Accent4 3 5 4" xfId="2573"/>
    <cellStyle name="40% - Accent4 3 5 4 2" xfId="10538"/>
    <cellStyle name="40% - Accent4 3 5 5" xfId="10539"/>
    <cellStyle name="40% - Accent4 3 6" xfId="264"/>
    <cellStyle name="40% - Accent4 3 6 2" xfId="2574"/>
    <cellStyle name="40% - Accent4 3 6 2 2" xfId="10540"/>
    <cellStyle name="40% - Accent4 3 6 3" xfId="2575"/>
    <cellStyle name="40% - Accent4 3 6 3 2" xfId="10541"/>
    <cellStyle name="40% - Accent4 3 6 4" xfId="2576"/>
    <cellStyle name="40% - Accent4 3 6 4 2" xfId="10542"/>
    <cellStyle name="40% - Accent4 3 6 5" xfId="10543"/>
    <cellStyle name="40% - Accent4 3 7" xfId="2577"/>
    <cellStyle name="40% - Accent4 3 7 2" xfId="2578"/>
    <cellStyle name="40% - Accent4 3 7 2 2" xfId="10544"/>
    <cellStyle name="40% - Accent4 3 7 3" xfId="2579"/>
    <cellStyle name="40% - Accent4 3 7 3 2" xfId="10545"/>
    <cellStyle name="40% - Accent4 3 7 4" xfId="2580"/>
    <cellStyle name="40% - Accent4 3 7 4 2" xfId="10546"/>
    <cellStyle name="40% - Accent4 3 7 5" xfId="10547"/>
    <cellStyle name="40% - Accent4 3 8" xfId="2581"/>
    <cellStyle name="40% - Accent4 3 8 2" xfId="2582"/>
    <cellStyle name="40% - Accent4 3 8 2 2" xfId="10548"/>
    <cellStyle name="40% - Accent4 3 8 3" xfId="2583"/>
    <cellStyle name="40% - Accent4 3 8 3 2" xfId="10549"/>
    <cellStyle name="40% - Accent4 3 8 4" xfId="2584"/>
    <cellStyle name="40% - Accent4 3 8 4 2" xfId="10550"/>
    <cellStyle name="40% - Accent4 3 8 5" xfId="10551"/>
    <cellStyle name="40% - Accent4 3 9" xfId="2585"/>
    <cellStyle name="40% - Accent4 3 9 2" xfId="2586"/>
    <cellStyle name="40% - Accent4 3 9 2 2" xfId="10552"/>
    <cellStyle name="40% - Accent4 3 9 3" xfId="2587"/>
    <cellStyle name="40% - Accent4 3 9 3 2" xfId="10553"/>
    <cellStyle name="40% - Accent4 3 9 4" xfId="2588"/>
    <cellStyle name="40% - Accent4 3 9 4 2" xfId="10554"/>
    <cellStyle name="40% - Accent4 3 9 5" xfId="10555"/>
    <cellStyle name="40% - Accent4 4" xfId="2589"/>
    <cellStyle name="40% - Accent4 4 10" xfId="2590"/>
    <cellStyle name="40% - Accent4 4 10 2" xfId="6760"/>
    <cellStyle name="40% - Accent4 4 10 2 2" xfId="13195"/>
    <cellStyle name="40% - Accent4 4 10 2 2 2" xfId="16365"/>
    <cellStyle name="40% - Accent4 4 10 2 3" xfId="16364"/>
    <cellStyle name="40% - Accent4 4 10 3" xfId="11736"/>
    <cellStyle name="40% - Accent4 4 10 3 2" xfId="16366"/>
    <cellStyle name="40% - Accent4 4 10 4" xfId="16363"/>
    <cellStyle name="40% - Accent4 4 11" xfId="2591"/>
    <cellStyle name="40% - Accent4 4 11 2" xfId="6761"/>
    <cellStyle name="40% - Accent4 4 11 2 2" xfId="13196"/>
    <cellStyle name="40% - Accent4 4 11 2 2 2" xfId="16369"/>
    <cellStyle name="40% - Accent4 4 11 2 3" xfId="16368"/>
    <cellStyle name="40% - Accent4 4 11 3" xfId="11737"/>
    <cellStyle name="40% - Accent4 4 11 3 2" xfId="16370"/>
    <cellStyle name="40% - Accent4 4 11 4" xfId="16367"/>
    <cellStyle name="40% - Accent4 4 12" xfId="2592"/>
    <cellStyle name="40% - Accent4 4 12 2" xfId="6762"/>
    <cellStyle name="40% - Accent4 4 12 2 2" xfId="13197"/>
    <cellStyle name="40% - Accent4 4 12 2 2 2" xfId="16373"/>
    <cellStyle name="40% - Accent4 4 12 2 3" xfId="16372"/>
    <cellStyle name="40% - Accent4 4 12 3" xfId="11738"/>
    <cellStyle name="40% - Accent4 4 12 3 2" xfId="16374"/>
    <cellStyle name="40% - Accent4 4 12 4" xfId="16371"/>
    <cellStyle name="40% - Accent4 4 13" xfId="2593"/>
    <cellStyle name="40% - Accent4 4 13 2" xfId="6763"/>
    <cellStyle name="40% - Accent4 4 13 2 2" xfId="13198"/>
    <cellStyle name="40% - Accent4 4 13 2 2 2" xfId="16377"/>
    <cellStyle name="40% - Accent4 4 13 2 3" xfId="16376"/>
    <cellStyle name="40% - Accent4 4 13 3" xfId="11739"/>
    <cellStyle name="40% - Accent4 4 13 3 2" xfId="16378"/>
    <cellStyle name="40% - Accent4 4 13 4" xfId="16375"/>
    <cellStyle name="40% - Accent4 4 14" xfId="2594"/>
    <cellStyle name="40% - Accent4 4 14 2" xfId="6764"/>
    <cellStyle name="40% - Accent4 4 14 2 2" xfId="13199"/>
    <cellStyle name="40% - Accent4 4 14 2 2 2" xfId="16381"/>
    <cellStyle name="40% - Accent4 4 14 2 3" xfId="16380"/>
    <cellStyle name="40% - Accent4 4 14 3" xfId="11740"/>
    <cellStyle name="40% - Accent4 4 14 3 2" xfId="16382"/>
    <cellStyle name="40% - Accent4 4 14 4" xfId="16379"/>
    <cellStyle name="40% - Accent4 4 15" xfId="10556"/>
    <cellStyle name="40% - Accent4 4 2" xfId="2595"/>
    <cellStyle name="40% - Accent4 4 2 2" xfId="2596"/>
    <cellStyle name="40% - Accent4 4 2 2 2" xfId="6766"/>
    <cellStyle name="40% - Accent4 4 2 2 2 2" xfId="13201"/>
    <cellStyle name="40% - Accent4 4 2 2 2 2 2" xfId="16386"/>
    <cellStyle name="40% - Accent4 4 2 2 2 3" xfId="16385"/>
    <cellStyle name="40% - Accent4 4 2 2 3" xfId="11742"/>
    <cellStyle name="40% - Accent4 4 2 2 3 2" xfId="16387"/>
    <cellStyle name="40% - Accent4 4 2 2 4" xfId="16384"/>
    <cellStyle name="40% - Accent4 4 2 3" xfId="6765"/>
    <cellStyle name="40% - Accent4 4 2 3 2" xfId="13200"/>
    <cellStyle name="40% - Accent4 4 2 3 2 2" xfId="16389"/>
    <cellStyle name="40% - Accent4 4 2 3 3" xfId="16388"/>
    <cellStyle name="40% - Accent4 4 2 4" xfId="7907"/>
    <cellStyle name="40% - Accent4 4 2 4 2" xfId="14342"/>
    <cellStyle name="40% - Accent4 4 2 4 2 2" xfId="16391"/>
    <cellStyle name="40% - Accent4 4 2 4 3" xfId="16390"/>
    <cellStyle name="40% - Accent4 4 2 5" xfId="11741"/>
    <cellStyle name="40% - Accent4 4 2 5 2" xfId="16392"/>
    <cellStyle name="40% - Accent4 4 2 6" xfId="16383"/>
    <cellStyle name="40% - Accent4 4 3" xfId="2597"/>
    <cellStyle name="40% - Accent4 4 3 2" xfId="2598"/>
    <cellStyle name="40% - Accent4 4 3 2 2" xfId="6768"/>
    <cellStyle name="40% - Accent4 4 3 2 2 2" xfId="13203"/>
    <cellStyle name="40% - Accent4 4 3 2 2 2 2" xfId="16396"/>
    <cellStyle name="40% - Accent4 4 3 2 2 3" xfId="16395"/>
    <cellStyle name="40% - Accent4 4 3 2 3" xfId="11744"/>
    <cellStyle name="40% - Accent4 4 3 2 3 2" xfId="16397"/>
    <cellStyle name="40% - Accent4 4 3 2 4" xfId="16394"/>
    <cellStyle name="40% - Accent4 4 3 3" xfId="6767"/>
    <cellStyle name="40% - Accent4 4 3 3 2" xfId="13202"/>
    <cellStyle name="40% - Accent4 4 3 3 2 2" xfId="16399"/>
    <cellStyle name="40% - Accent4 4 3 3 3" xfId="16398"/>
    <cellStyle name="40% - Accent4 4 3 4" xfId="7908"/>
    <cellStyle name="40% - Accent4 4 3 4 2" xfId="14343"/>
    <cellStyle name="40% - Accent4 4 3 4 2 2" xfId="16401"/>
    <cellStyle name="40% - Accent4 4 3 4 3" xfId="16400"/>
    <cellStyle name="40% - Accent4 4 3 5" xfId="11743"/>
    <cellStyle name="40% - Accent4 4 3 5 2" xfId="16402"/>
    <cellStyle name="40% - Accent4 4 3 6" xfId="16393"/>
    <cellStyle name="40% - Accent4 4 4" xfId="2599"/>
    <cellStyle name="40% - Accent4 4 4 2" xfId="2600"/>
    <cellStyle name="40% - Accent4 4 4 2 2" xfId="10557"/>
    <cellStyle name="40% - Accent4 4 4 3" xfId="2601"/>
    <cellStyle name="40% - Accent4 4 4 3 2" xfId="6769"/>
    <cellStyle name="40% - Accent4 4 4 3 2 2" xfId="13204"/>
    <cellStyle name="40% - Accent4 4 4 3 2 2 2" xfId="16405"/>
    <cellStyle name="40% - Accent4 4 4 3 2 3" xfId="16404"/>
    <cellStyle name="40% - Accent4 4 4 3 3" xfId="11745"/>
    <cellStyle name="40% - Accent4 4 4 3 3 2" xfId="16406"/>
    <cellStyle name="40% - Accent4 4 4 3 4" xfId="16403"/>
    <cellStyle name="40% - Accent4 4 4 4" xfId="10558"/>
    <cellStyle name="40% - Accent4 4 5" xfId="2602"/>
    <cellStyle name="40% - Accent4 4 5 2" xfId="2603"/>
    <cellStyle name="40% - Accent4 4 5 2 2" xfId="10559"/>
    <cellStyle name="40% - Accent4 4 5 3" xfId="2604"/>
    <cellStyle name="40% - Accent4 4 5 3 2" xfId="6770"/>
    <cellStyle name="40% - Accent4 4 5 3 2 2" xfId="13205"/>
    <cellStyle name="40% - Accent4 4 5 3 2 2 2" xfId="16409"/>
    <cellStyle name="40% - Accent4 4 5 3 2 3" xfId="16408"/>
    <cellStyle name="40% - Accent4 4 5 3 3" xfId="11746"/>
    <cellStyle name="40% - Accent4 4 5 3 3 2" xfId="16410"/>
    <cellStyle name="40% - Accent4 4 5 3 4" xfId="16407"/>
    <cellStyle name="40% - Accent4 4 5 4" xfId="10560"/>
    <cellStyle name="40% - Accent4 4 6" xfId="2605"/>
    <cellStyle name="40% - Accent4 4 6 2" xfId="2606"/>
    <cellStyle name="40% - Accent4 4 6 2 2" xfId="10561"/>
    <cellStyle name="40% - Accent4 4 6 3" xfId="2607"/>
    <cellStyle name="40% - Accent4 4 6 3 2" xfId="6771"/>
    <cellStyle name="40% - Accent4 4 6 3 2 2" xfId="13206"/>
    <cellStyle name="40% - Accent4 4 6 3 2 2 2" xfId="16413"/>
    <cellStyle name="40% - Accent4 4 6 3 2 3" xfId="16412"/>
    <cellStyle name="40% - Accent4 4 6 3 3" xfId="11747"/>
    <cellStyle name="40% - Accent4 4 6 3 3 2" xfId="16414"/>
    <cellStyle name="40% - Accent4 4 6 3 4" xfId="16411"/>
    <cellStyle name="40% - Accent4 4 6 4" xfId="10562"/>
    <cellStyle name="40% - Accent4 4 7" xfId="2608"/>
    <cellStyle name="40% - Accent4 4 7 2" xfId="6772"/>
    <cellStyle name="40% - Accent4 4 7 2 2" xfId="13207"/>
    <cellStyle name="40% - Accent4 4 7 2 2 2" xfId="16417"/>
    <cellStyle name="40% - Accent4 4 7 2 3" xfId="16416"/>
    <cellStyle name="40% - Accent4 4 7 3" xfId="11748"/>
    <cellStyle name="40% - Accent4 4 7 3 2" xfId="16418"/>
    <cellStyle name="40% - Accent4 4 7 4" xfId="16415"/>
    <cellStyle name="40% - Accent4 4 8" xfId="2609"/>
    <cellStyle name="40% - Accent4 4 8 2" xfId="6773"/>
    <cellStyle name="40% - Accent4 4 8 2 2" xfId="13208"/>
    <cellStyle name="40% - Accent4 4 8 2 2 2" xfId="16421"/>
    <cellStyle name="40% - Accent4 4 8 2 3" xfId="16420"/>
    <cellStyle name="40% - Accent4 4 8 3" xfId="11749"/>
    <cellStyle name="40% - Accent4 4 8 3 2" xfId="16422"/>
    <cellStyle name="40% - Accent4 4 8 4" xfId="16419"/>
    <cellStyle name="40% - Accent4 4 9" xfId="2610"/>
    <cellStyle name="40% - Accent4 4 9 2" xfId="6774"/>
    <cellStyle name="40% - Accent4 4 9 2 2" xfId="13209"/>
    <cellStyle name="40% - Accent4 4 9 2 2 2" xfId="16425"/>
    <cellStyle name="40% - Accent4 4 9 2 3" xfId="16424"/>
    <cellStyle name="40% - Accent4 4 9 3" xfId="11750"/>
    <cellStyle name="40% - Accent4 4 9 3 2" xfId="16426"/>
    <cellStyle name="40% - Accent4 4 9 4" xfId="16423"/>
    <cellStyle name="40% - Accent4 5" xfId="2611"/>
    <cellStyle name="40% - Accent4 5 2" xfId="2612"/>
    <cellStyle name="40% - Accent4 5 2 2" xfId="10563"/>
    <cellStyle name="40% - Accent4 5 3" xfId="2613"/>
    <cellStyle name="40% - Accent4 5 3 2" xfId="10564"/>
    <cellStyle name="40% - Accent4 5 4" xfId="2614"/>
    <cellStyle name="40% - Accent4 5 4 2" xfId="10565"/>
    <cellStyle name="40% - Accent4 5 5" xfId="10566"/>
    <cellStyle name="40% - Accent4 6" xfId="2615"/>
    <cellStyle name="40% - Accent4 6 2" xfId="10567"/>
    <cellStyle name="40% - Accent4 7" xfId="2616"/>
    <cellStyle name="40% - Accent4 7 2" xfId="10568"/>
    <cellStyle name="40% - Accent4 8" xfId="2617"/>
    <cellStyle name="40% - Accent4 8 2" xfId="10569"/>
    <cellStyle name="40% - Accent4 9" xfId="2618"/>
    <cellStyle name="40% - Accent4 9 2" xfId="10570"/>
    <cellStyle name="40% - Accent5 10" xfId="2619"/>
    <cellStyle name="40% - Accent5 10 2" xfId="10571"/>
    <cellStyle name="40% - Accent5 11" xfId="2620"/>
    <cellStyle name="40% - Accent5 11 2" xfId="10572"/>
    <cellStyle name="40% - Accent5 12" xfId="2621"/>
    <cellStyle name="40% - Accent5 12 2" xfId="10573"/>
    <cellStyle name="40% - Accent5 13" xfId="2622"/>
    <cellStyle name="40% - Accent5 13 2" xfId="10574"/>
    <cellStyle name="40% - Accent5 14" xfId="2623"/>
    <cellStyle name="40% - Accent5 14 2" xfId="10575"/>
    <cellStyle name="40% - Accent5 15" xfId="2624"/>
    <cellStyle name="40% - Accent5 15 2" xfId="10576"/>
    <cellStyle name="40% - Accent5 16" xfId="2625"/>
    <cellStyle name="40% - Accent5 16 2" xfId="10577"/>
    <cellStyle name="40% - Accent5 2" xfId="265"/>
    <cellStyle name="40% - Accent5 2 10" xfId="2626"/>
    <cellStyle name="40% - Accent5 2 10 2" xfId="2627"/>
    <cellStyle name="40% - Accent5 2 10 2 2" xfId="10578"/>
    <cellStyle name="40% - Accent5 2 10 3" xfId="2628"/>
    <cellStyle name="40% - Accent5 2 10 3 2" xfId="10579"/>
    <cellStyle name="40% - Accent5 2 10 4" xfId="2629"/>
    <cellStyle name="40% - Accent5 2 10 4 2" xfId="10580"/>
    <cellStyle name="40% - Accent5 2 10 5" xfId="10581"/>
    <cellStyle name="40% - Accent5 2 11" xfId="2630"/>
    <cellStyle name="40% - Accent5 2 11 2" xfId="2631"/>
    <cellStyle name="40% - Accent5 2 11 2 2" xfId="10582"/>
    <cellStyle name="40% - Accent5 2 11 3" xfId="2632"/>
    <cellStyle name="40% - Accent5 2 11 3 2" xfId="10583"/>
    <cellStyle name="40% - Accent5 2 11 4" xfId="2633"/>
    <cellStyle name="40% - Accent5 2 11 4 2" xfId="10584"/>
    <cellStyle name="40% - Accent5 2 11 5" xfId="10585"/>
    <cellStyle name="40% - Accent5 2 12" xfId="2634"/>
    <cellStyle name="40% - Accent5 2 12 2" xfId="2635"/>
    <cellStyle name="40% - Accent5 2 12 2 2" xfId="10586"/>
    <cellStyle name="40% - Accent5 2 12 3" xfId="2636"/>
    <cellStyle name="40% - Accent5 2 12 3 2" xfId="10587"/>
    <cellStyle name="40% - Accent5 2 12 4" xfId="2637"/>
    <cellStyle name="40% - Accent5 2 12 4 2" xfId="10588"/>
    <cellStyle name="40% - Accent5 2 12 5" xfId="10589"/>
    <cellStyle name="40% - Accent5 2 13" xfId="2638"/>
    <cellStyle name="40% - Accent5 2 13 2" xfId="2639"/>
    <cellStyle name="40% - Accent5 2 13 2 2" xfId="10590"/>
    <cellStyle name="40% - Accent5 2 13 3" xfId="2640"/>
    <cellStyle name="40% - Accent5 2 13 3 2" xfId="10591"/>
    <cellStyle name="40% - Accent5 2 13 4" xfId="2641"/>
    <cellStyle name="40% - Accent5 2 13 4 2" xfId="10592"/>
    <cellStyle name="40% - Accent5 2 13 5" xfId="10593"/>
    <cellStyle name="40% - Accent5 2 14" xfId="2642"/>
    <cellStyle name="40% - Accent5 2 14 2" xfId="2643"/>
    <cellStyle name="40% - Accent5 2 14 2 2" xfId="10594"/>
    <cellStyle name="40% - Accent5 2 14 3" xfId="2644"/>
    <cellStyle name="40% - Accent5 2 14 3 2" xfId="10595"/>
    <cellStyle name="40% - Accent5 2 14 4" xfId="2645"/>
    <cellStyle name="40% - Accent5 2 14 4 2" xfId="10596"/>
    <cellStyle name="40% - Accent5 2 14 5" xfId="10597"/>
    <cellStyle name="40% - Accent5 2 15" xfId="2646"/>
    <cellStyle name="40% - Accent5 2 15 2" xfId="2647"/>
    <cellStyle name="40% - Accent5 2 15 2 2" xfId="10598"/>
    <cellStyle name="40% - Accent5 2 15 3" xfId="2648"/>
    <cellStyle name="40% - Accent5 2 15 3 2" xfId="10599"/>
    <cellStyle name="40% - Accent5 2 15 4" xfId="2649"/>
    <cellStyle name="40% - Accent5 2 15 4 2" xfId="10600"/>
    <cellStyle name="40% - Accent5 2 15 5" xfId="10601"/>
    <cellStyle name="40% - Accent5 2 16" xfId="2650"/>
    <cellStyle name="40% - Accent5 2 16 2" xfId="2651"/>
    <cellStyle name="40% - Accent5 2 16 2 2" xfId="10602"/>
    <cellStyle name="40% - Accent5 2 16 3" xfId="2652"/>
    <cellStyle name="40% - Accent5 2 16 3 2" xfId="10603"/>
    <cellStyle name="40% - Accent5 2 16 4" xfId="2653"/>
    <cellStyle name="40% - Accent5 2 16 4 2" xfId="10604"/>
    <cellStyle name="40% - Accent5 2 16 5" xfId="10605"/>
    <cellStyle name="40% - Accent5 2 17" xfId="2654"/>
    <cellStyle name="40% - Accent5 2 17 2" xfId="2655"/>
    <cellStyle name="40% - Accent5 2 17 2 2" xfId="2656"/>
    <cellStyle name="40% - Accent5 2 17 2 2 2" xfId="10606"/>
    <cellStyle name="40% - Accent5 2 17 2 3" xfId="2657"/>
    <cellStyle name="40% - Accent5 2 17 2 3 2" xfId="10607"/>
    <cellStyle name="40% - Accent5 2 17 2 4" xfId="2658"/>
    <cellStyle name="40% - Accent5 2 17 2 4 2" xfId="10608"/>
    <cellStyle name="40% - Accent5 2 17 2 5" xfId="2659"/>
    <cellStyle name="40% - Accent5 2 17 2 5 2" xfId="6776"/>
    <cellStyle name="40% - Accent5 2 17 2 5 2 2" xfId="13211"/>
    <cellStyle name="40% - Accent5 2 17 2 5 2 2 2" xfId="16430"/>
    <cellStyle name="40% - Accent5 2 17 2 5 2 3" xfId="16429"/>
    <cellStyle name="40% - Accent5 2 17 2 5 3" xfId="11752"/>
    <cellStyle name="40% - Accent5 2 17 2 5 3 2" xfId="16431"/>
    <cellStyle name="40% - Accent5 2 17 2 5 4" xfId="16428"/>
    <cellStyle name="40% - Accent5 2 17 2 6" xfId="10609"/>
    <cellStyle name="40% - Accent5 2 17 3" xfId="2660"/>
    <cellStyle name="40% - Accent5 2 17 3 2" xfId="2661"/>
    <cellStyle name="40% - Accent5 2 17 3 2 2" xfId="10610"/>
    <cellStyle name="40% - Accent5 2 17 3 3" xfId="2662"/>
    <cellStyle name="40% - Accent5 2 17 3 3 2" xfId="10611"/>
    <cellStyle name="40% - Accent5 2 17 3 4" xfId="2663"/>
    <cellStyle name="40% - Accent5 2 17 3 4 2" xfId="10612"/>
    <cellStyle name="40% - Accent5 2 17 3 5" xfId="10613"/>
    <cellStyle name="40% - Accent5 2 17 4" xfId="6775"/>
    <cellStyle name="40% - Accent5 2 17 4 2" xfId="13210"/>
    <cellStyle name="40% - Accent5 2 17 4 2 2" xfId="16433"/>
    <cellStyle name="40% - Accent5 2 17 4 3" xfId="16432"/>
    <cellStyle name="40% - Accent5 2 17 5" xfId="7909"/>
    <cellStyle name="40% - Accent5 2 17 5 2" xfId="14344"/>
    <cellStyle name="40% - Accent5 2 17 5 2 2" xfId="16435"/>
    <cellStyle name="40% - Accent5 2 17 5 3" xfId="16434"/>
    <cellStyle name="40% - Accent5 2 17 6" xfId="11751"/>
    <cellStyle name="40% - Accent5 2 17 6 2" xfId="16436"/>
    <cellStyle name="40% - Accent5 2 17 7" xfId="16427"/>
    <cellStyle name="40% - Accent5 2 18" xfId="2664"/>
    <cellStyle name="40% - Accent5 2 18 2" xfId="2665"/>
    <cellStyle name="40% - Accent5 2 18 2 2" xfId="10614"/>
    <cellStyle name="40% - Accent5 2 18 3" xfId="2666"/>
    <cellStyle name="40% - Accent5 2 18 3 2" xfId="10615"/>
    <cellStyle name="40% - Accent5 2 18 4" xfId="2667"/>
    <cellStyle name="40% - Accent5 2 18 4 2" xfId="10616"/>
    <cellStyle name="40% - Accent5 2 18 5" xfId="10617"/>
    <cellStyle name="40% - Accent5 2 19" xfId="2668"/>
    <cellStyle name="40% - Accent5 2 19 2" xfId="2669"/>
    <cellStyle name="40% - Accent5 2 19 2 2" xfId="6778"/>
    <cellStyle name="40% - Accent5 2 19 2 2 2" xfId="13213"/>
    <cellStyle name="40% - Accent5 2 19 2 2 2 2" xfId="16440"/>
    <cellStyle name="40% - Accent5 2 19 2 2 3" xfId="16439"/>
    <cellStyle name="40% - Accent5 2 19 2 3" xfId="11754"/>
    <cellStyle name="40% - Accent5 2 19 2 3 2" xfId="16441"/>
    <cellStyle name="40% - Accent5 2 19 2 4" xfId="16438"/>
    <cellStyle name="40% - Accent5 2 19 3" xfId="6777"/>
    <cellStyle name="40% - Accent5 2 19 3 2" xfId="13212"/>
    <cellStyle name="40% - Accent5 2 19 3 2 2" xfId="16443"/>
    <cellStyle name="40% - Accent5 2 19 3 3" xfId="16442"/>
    <cellStyle name="40% - Accent5 2 19 4" xfId="7910"/>
    <cellStyle name="40% - Accent5 2 19 4 2" xfId="14345"/>
    <cellStyle name="40% - Accent5 2 19 4 2 2" xfId="16445"/>
    <cellStyle name="40% - Accent5 2 19 4 3" xfId="16444"/>
    <cellStyle name="40% - Accent5 2 19 5" xfId="11753"/>
    <cellStyle name="40% - Accent5 2 19 5 2" xfId="16446"/>
    <cellStyle name="40% - Accent5 2 19 6" xfId="16437"/>
    <cellStyle name="40% - Accent5 2 2" xfId="266"/>
    <cellStyle name="40% - Accent5 2 2 10" xfId="2670"/>
    <cellStyle name="40% - Accent5 2 2 10 2" xfId="10618"/>
    <cellStyle name="40% - Accent5 2 2 11" xfId="2671"/>
    <cellStyle name="40% - Accent5 2 2 11 2" xfId="10619"/>
    <cellStyle name="40% - Accent5 2 2 12" xfId="2672"/>
    <cellStyle name="40% - Accent5 2 2 12 2" xfId="10620"/>
    <cellStyle name="40% - Accent5 2 2 13" xfId="2673"/>
    <cellStyle name="40% - Accent5 2 2 13 2" xfId="10621"/>
    <cellStyle name="40% - Accent5 2 2 14" xfId="2674"/>
    <cellStyle name="40% - Accent5 2 2 14 2" xfId="10622"/>
    <cellStyle name="40% - Accent5 2 2 15" xfId="2675"/>
    <cellStyle name="40% - Accent5 2 2 15 2" xfId="10623"/>
    <cellStyle name="40% - Accent5 2 2 16" xfId="2676"/>
    <cellStyle name="40% - Accent5 2 2 16 2" xfId="10624"/>
    <cellStyle name="40% - Accent5 2 2 17" xfId="2677"/>
    <cellStyle name="40% - Accent5 2 2 17 2" xfId="10625"/>
    <cellStyle name="40% - Accent5 2 2 18" xfId="2678"/>
    <cellStyle name="40% - Accent5 2 2 18 2" xfId="10626"/>
    <cellStyle name="40% - Accent5 2 2 19" xfId="2679"/>
    <cellStyle name="40% - Accent5 2 2 19 2" xfId="10627"/>
    <cellStyle name="40% - Accent5 2 2 2" xfId="2680"/>
    <cellStyle name="40% - Accent5 2 2 2 2" xfId="10628"/>
    <cellStyle name="40% - Accent5 2 2 20" xfId="2681"/>
    <cellStyle name="40% - Accent5 2 2 20 2" xfId="10629"/>
    <cellStyle name="40% - Accent5 2 2 21" xfId="2682"/>
    <cellStyle name="40% - Accent5 2 2 21 2" xfId="10630"/>
    <cellStyle name="40% - Accent5 2 2 22" xfId="2683"/>
    <cellStyle name="40% - Accent5 2 2 22 2" xfId="10631"/>
    <cellStyle name="40% - Accent5 2 2 23" xfId="2684"/>
    <cellStyle name="40% - Accent5 2 2 23 2" xfId="10632"/>
    <cellStyle name="40% - Accent5 2 2 24" xfId="2685"/>
    <cellStyle name="40% - Accent5 2 2 24 2" xfId="10633"/>
    <cellStyle name="40% - Accent5 2 2 25" xfId="2686"/>
    <cellStyle name="40% - Accent5 2 2 25 2" xfId="10634"/>
    <cellStyle name="40% - Accent5 2 2 26" xfId="2687"/>
    <cellStyle name="40% - Accent5 2 2 26 2" xfId="10635"/>
    <cellStyle name="40% - Accent5 2 2 27" xfId="2688"/>
    <cellStyle name="40% - Accent5 2 2 27 2" xfId="10636"/>
    <cellStyle name="40% - Accent5 2 2 28" xfId="2689"/>
    <cellStyle name="40% - Accent5 2 2 28 2" xfId="10637"/>
    <cellStyle name="40% - Accent5 2 2 29" xfId="2690"/>
    <cellStyle name="40% - Accent5 2 2 29 2" xfId="10638"/>
    <cellStyle name="40% - Accent5 2 2 3" xfId="2691"/>
    <cellStyle name="40% - Accent5 2 2 3 2" xfId="10639"/>
    <cellStyle name="40% - Accent5 2 2 30" xfId="2692"/>
    <cellStyle name="40% - Accent5 2 2 30 2" xfId="10640"/>
    <cellStyle name="40% - Accent5 2 2 31" xfId="2693"/>
    <cellStyle name="40% - Accent5 2 2 31 2" xfId="10641"/>
    <cellStyle name="40% - Accent5 2 2 32" xfId="2694"/>
    <cellStyle name="40% - Accent5 2 2 32 2" xfId="10642"/>
    <cellStyle name="40% - Accent5 2 2 33" xfId="2695"/>
    <cellStyle name="40% - Accent5 2 2 33 2" xfId="10643"/>
    <cellStyle name="40% - Accent5 2 2 34" xfId="2696"/>
    <cellStyle name="40% - Accent5 2 2 34 2" xfId="10644"/>
    <cellStyle name="40% - Accent5 2 2 35" xfId="2697"/>
    <cellStyle name="40% - Accent5 2 2 35 2" xfId="10645"/>
    <cellStyle name="40% - Accent5 2 2 36" xfId="2698"/>
    <cellStyle name="40% - Accent5 2 2 36 2" xfId="6779"/>
    <cellStyle name="40% - Accent5 2 2 36 2 2" xfId="13214"/>
    <cellStyle name="40% - Accent5 2 2 36 2 2 2" xfId="16449"/>
    <cellStyle name="40% - Accent5 2 2 36 2 3" xfId="16448"/>
    <cellStyle name="40% - Accent5 2 2 36 3" xfId="11755"/>
    <cellStyle name="40% - Accent5 2 2 36 3 2" xfId="16450"/>
    <cellStyle name="40% - Accent5 2 2 36 4" xfId="16447"/>
    <cellStyle name="40% - Accent5 2 2 37" xfId="10646"/>
    <cellStyle name="40% - Accent5 2 2 4" xfId="2699"/>
    <cellStyle name="40% - Accent5 2 2 4 2" xfId="10647"/>
    <cellStyle name="40% - Accent5 2 2 5" xfId="2700"/>
    <cellStyle name="40% - Accent5 2 2 5 2" xfId="10648"/>
    <cellStyle name="40% - Accent5 2 2 6" xfId="2701"/>
    <cellStyle name="40% - Accent5 2 2 6 2" xfId="10649"/>
    <cellStyle name="40% - Accent5 2 2 7" xfId="2702"/>
    <cellStyle name="40% - Accent5 2 2 7 2" xfId="10650"/>
    <cellStyle name="40% - Accent5 2 2 8" xfId="2703"/>
    <cellStyle name="40% - Accent5 2 2 8 2" xfId="10651"/>
    <cellStyle name="40% - Accent5 2 2 9" xfId="2704"/>
    <cellStyle name="40% - Accent5 2 2 9 2" xfId="10652"/>
    <cellStyle name="40% - Accent5 2 20" xfId="2705"/>
    <cellStyle name="40% - Accent5 2 20 2" xfId="2706"/>
    <cellStyle name="40% - Accent5 2 20 2 2" xfId="10653"/>
    <cellStyle name="40% - Accent5 2 20 3" xfId="2707"/>
    <cellStyle name="40% - Accent5 2 20 3 2" xfId="10654"/>
    <cellStyle name="40% - Accent5 2 20 4" xfId="2708"/>
    <cellStyle name="40% - Accent5 2 20 4 2" xfId="10655"/>
    <cellStyle name="40% - Accent5 2 20 5" xfId="2709"/>
    <cellStyle name="40% - Accent5 2 20 5 2" xfId="6780"/>
    <cellStyle name="40% - Accent5 2 20 5 2 2" xfId="13215"/>
    <cellStyle name="40% - Accent5 2 20 5 2 2 2" xfId="16453"/>
    <cellStyle name="40% - Accent5 2 20 5 2 3" xfId="16452"/>
    <cellStyle name="40% - Accent5 2 20 5 3" xfId="11756"/>
    <cellStyle name="40% - Accent5 2 20 5 3 2" xfId="16454"/>
    <cellStyle name="40% - Accent5 2 20 5 4" xfId="16451"/>
    <cellStyle name="40% - Accent5 2 20 6" xfId="10656"/>
    <cellStyle name="40% - Accent5 2 21" xfId="2710"/>
    <cellStyle name="40% - Accent5 2 21 2" xfId="2711"/>
    <cellStyle name="40% - Accent5 2 21 2 2" xfId="10657"/>
    <cellStyle name="40% - Accent5 2 21 3" xfId="2712"/>
    <cellStyle name="40% - Accent5 2 21 3 2" xfId="6781"/>
    <cellStyle name="40% - Accent5 2 21 3 2 2" xfId="13216"/>
    <cellStyle name="40% - Accent5 2 21 3 2 2 2" xfId="16457"/>
    <cellStyle name="40% - Accent5 2 21 3 2 3" xfId="16456"/>
    <cellStyle name="40% - Accent5 2 21 3 3" xfId="11757"/>
    <cellStyle name="40% - Accent5 2 21 3 3 2" xfId="16458"/>
    <cellStyle name="40% - Accent5 2 21 3 4" xfId="16455"/>
    <cellStyle name="40% - Accent5 2 21 4" xfId="10658"/>
    <cellStyle name="40% - Accent5 2 22" xfId="2713"/>
    <cellStyle name="40% - Accent5 2 22 2" xfId="2714"/>
    <cellStyle name="40% - Accent5 2 22 2 2" xfId="10659"/>
    <cellStyle name="40% - Accent5 2 22 3" xfId="2715"/>
    <cellStyle name="40% - Accent5 2 22 3 2" xfId="6782"/>
    <cellStyle name="40% - Accent5 2 22 3 2 2" xfId="13217"/>
    <cellStyle name="40% - Accent5 2 22 3 2 2 2" xfId="16461"/>
    <cellStyle name="40% - Accent5 2 22 3 2 3" xfId="16460"/>
    <cellStyle name="40% - Accent5 2 22 3 3" xfId="11758"/>
    <cellStyle name="40% - Accent5 2 22 3 3 2" xfId="16462"/>
    <cellStyle name="40% - Accent5 2 22 3 4" xfId="16459"/>
    <cellStyle name="40% - Accent5 2 22 4" xfId="10660"/>
    <cellStyle name="40% - Accent5 2 23" xfId="2716"/>
    <cellStyle name="40% - Accent5 2 23 2" xfId="2717"/>
    <cellStyle name="40% - Accent5 2 23 2 2" xfId="10661"/>
    <cellStyle name="40% - Accent5 2 23 3" xfId="2718"/>
    <cellStyle name="40% - Accent5 2 23 3 2" xfId="6783"/>
    <cellStyle name="40% - Accent5 2 23 3 2 2" xfId="13218"/>
    <cellStyle name="40% - Accent5 2 23 3 2 2 2" xfId="16465"/>
    <cellStyle name="40% - Accent5 2 23 3 2 3" xfId="16464"/>
    <cellStyle name="40% - Accent5 2 23 3 3" xfId="11759"/>
    <cellStyle name="40% - Accent5 2 23 3 3 2" xfId="16466"/>
    <cellStyle name="40% - Accent5 2 23 3 4" xfId="16463"/>
    <cellStyle name="40% - Accent5 2 23 4" xfId="10662"/>
    <cellStyle name="40% - Accent5 2 24" xfId="2719"/>
    <cellStyle name="40% - Accent5 2 24 2" xfId="6784"/>
    <cellStyle name="40% - Accent5 2 24 2 2" xfId="13219"/>
    <cellStyle name="40% - Accent5 2 24 2 2 2" xfId="16469"/>
    <cellStyle name="40% - Accent5 2 24 2 3" xfId="16468"/>
    <cellStyle name="40% - Accent5 2 24 3" xfId="11760"/>
    <cellStyle name="40% - Accent5 2 24 3 2" xfId="16470"/>
    <cellStyle name="40% - Accent5 2 24 4" xfId="16467"/>
    <cellStyle name="40% - Accent5 2 25" xfId="2720"/>
    <cellStyle name="40% - Accent5 2 25 2" xfId="6785"/>
    <cellStyle name="40% - Accent5 2 25 2 2" xfId="13220"/>
    <cellStyle name="40% - Accent5 2 25 2 2 2" xfId="16473"/>
    <cellStyle name="40% - Accent5 2 25 2 3" xfId="16472"/>
    <cellStyle name="40% - Accent5 2 25 3" xfId="11761"/>
    <cellStyle name="40% - Accent5 2 25 3 2" xfId="16474"/>
    <cellStyle name="40% - Accent5 2 25 4" xfId="16471"/>
    <cellStyle name="40% - Accent5 2 26" xfId="2721"/>
    <cellStyle name="40% - Accent5 2 26 2" xfId="6786"/>
    <cellStyle name="40% - Accent5 2 26 2 2" xfId="13221"/>
    <cellStyle name="40% - Accent5 2 26 2 2 2" xfId="16477"/>
    <cellStyle name="40% - Accent5 2 26 2 3" xfId="16476"/>
    <cellStyle name="40% - Accent5 2 26 3" xfId="11762"/>
    <cellStyle name="40% - Accent5 2 26 3 2" xfId="16478"/>
    <cellStyle name="40% - Accent5 2 26 4" xfId="16475"/>
    <cellStyle name="40% - Accent5 2 27" xfId="2722"/>
    <cellStyle name="40% - Accent5 2 27 2" xfId="6787"/>
    <cellStyle name="40% - Accent5 2 27 2 2" xfId="13222"/>
    <cellStyle name="40% - Accent5 2 27 2 2 2" xfId="16481"/>
    <cellStyle name="40% - Accent5 2 27 2 3" xfId="16480"/>
    <cellStyle name="40% - Accent5 2 27 3" xfId="11763"/>
    <cellStyle name="40% - Accent5 2 27 3 2" xfId="16482"/>
    <cellStyle name="40% - Accent5 2 27 4" xfId="16479"/>
    <cellStyle name="40% - Accent5 2 28" xfId="2723"/>
    <cellStyle name="40% - Accent5 2 28 2" xfId="6788"/>
    <cellStyle name="40% - Accent5 2 28 2 2" xfId="13223"/>
    <cellStyle name="40% - Accent5 2 28 2 2 2" xfId="16485"/>
    <cellStyle name="40% - Accent5 2 28 2 3" xfId="16484"/>
    <cellStyle name="40% - Accent5 2 28 3" xfId="11764"/>
    <cellStyle name="40% - Accent5 2 28 3 2" xfId="16486"/>
    <cellStyle name="40% - Accent5 2 28 4" xfId="16483"/>
    <cellStyle name="40% - Accent5 2 29" xfId="2724"/>
    <cellStyle name="40% - Accent5 2 29 2" xfId="6789"/>
    <cellStyle name="40% - Accent5 2 29 2 2" xfId="13224"/>
    <cellStyle name="40% - Accent5 2 29 2 2 2" xfId="16489"/>
    <cellStyle name="40% - Accent5 2 29 2 3" xfId="16488"/>
    <cellStyle name="40% - Accent5 2 29 3" xfId="11765"/>
    <cellStyle name="40% - Accent5 2 29 3 2" xfId="16490"/>
    <cellStyle name="40% - Accent5 2 29 4" xfId="16487"/>
    <cellStyle name="40% - Accent5 2 3" xfId="267"/>
    <cellStyle name="40% - Accent5 2 3 2" xfId="2725"/>
    <cellStyle name="40% - Accent5 2 3 2 2" xfId="10663"/>
    <cellStyle name="40% - Accent5 2 3 3" xfId="2726"/>
    <cellStyle name="40% - Accent5 2 3 3 2" xfId="10664"/>
    <cellStyle name="40% - Accent5 2 3 4" xfId="2727"/>
    <cellStyle name="40% - Accent5 2 3 4 2" xfId="10665"/>
    <cellStyle name="40% - Accent5 2 3 5" xfId="10666"/>
    <cellStyle name="40% - Accent5 2 30" xfId="2728"/>
    <cellStyle name="40% - Accent5 2 30 2" xfId="6790"/>
    <cellStyle name="40% - Accent5 2 30 2 2" xfId="13225"/>
    <cellStyle name="40% - Accent5 2 30 2 2 2" xfId="16493"/>
    <cellStyle name="40% - Accent5 2 30 2 3" xfId="16492"/>
    <cellStyle name="40% - Accent5 2 30 3" xfId="11766"/>
    <cellStyle name="40% - Accent5 2 30 3 2" xfId="16494"/>
    <cellStyle name="40% - Accent5 2 30 4" xfId="16491"/>
    <cellStyle name="40% - Accent5 2 31" xfId="10667"/>
    <cellStyle name="40% - Accent5 2 32" xfId="10668"/>
    <cellStyle name="40% - Accent5 2 4" xfId="268"/>
    <cellStyle name="40% - Accent5 2 4 2" xfId="2729"/>
    <cellStyle name="40% - Accent5 2 4 2 2" xfId="10669"/>
    <cellStyle name="40% - Accent5 2 4 3" xfId="2730"/>
    <cellStyle name="40% - Accent5 2 4 3 2" xfId="10670"/>
    <cellStyle name="40% - Accent5 2 4 4" xfId="2731"/>
    <cellStyle name="40% - Accent5 2 4 4 2" xfId="10671"/>
    <cellStyle name="40% - Accent5 2 4 5" xfId="10672"/>
    <cellStyle name="40% - Accent5 2 5" xfId="269"/>
    <cellStyle name="40% - Accent5 2 5 2" xfId="2732"/>
    <cellStyle name="40% - Accent5 2 5 2 2" xfId="10673"/>
    <cellStyle name="40% - Accent5 2 5 3" xfId="2733"/>
    <cellStyle name="40% - Accent5 2 5 3 2" xfId="10674"/>
    <cellStyle name="40% - Accent5 2 5 4" xfId="2734"/>
    <cellStyle name="40% - Accent5 2 5 4 2" xfId="10675"/>
    <cellStyle name="40% - Accent5 2 5 5" xfId="10676"/>
    <cellStyle name="40% - Accent5 2 6" xfId="270"/>
    <cellStyle name="40% - Accent5 2 6 2" xfId="2735"/>
    <cellStyle name="40% - Accent5 2 6 2 2" xfId="10677"/>
    <cellStyle name="40% - Accent5 2 6 3" xfId="2736"/>
    <cellStyle name="40% - Accent5 2 6 3 2" xfId="10678"/>
    <cellStyle name="40% - Accent5 2 6 4" xfId="2737"/>
    <cellStyle name="40% - Accent5 2 6 4 2" xfId="10679"/>
    <cellStyle name="40% - Accent5 2 6 5" xfId="10680"/>
    <cellStyle name="40% - Accent5 2 7" xfId="2738"/>
    <cellStyle name="40% - Accent5 2 7 2" xfId="2739"/>
    <cellStyle name="40% - Accent5 2 7 2 2" xfId="10681"/>
    <cellStyle name="40% - Accent5 2 7 3" xfId="2740"/>
    <cellStyle name="40% - Accent5 2 7 3 2" xfId="10682"/>
    <cellStyle name="40% - Accent5 2 7 4" xfId="2741"/>
    <cellStyle name="40% - Accent5 2 7 4 2" xfId="10683"/>
    <cellStyle name="40% - Accent5 2 7 5" xfId="10684"/>
    <cellStyle name="40% - Accent5 2 8" xfId="2742"/>
    <cellStyle name="40% - Accent5 2 8 2" xfId="2743"/>
    <cellStyle name="40% - Accent5 2 8 2 2" xfId="10685"/>
    <cellStyle name="40% - Accent5 2 8 3" xfId="2744"/>
    <cellStyle name="40% - Accent5 2 8 3 2" xfId="10686"/>
    <cellStyle name="40% - Accent5 2 8 4" xfId="2745"/>
    <cellStyle name="40% - Accent5 2 8 4 2" xfId="10687"/>
    <cellStyle name="40% - Accent5 2 8 5" xfId="10688"/>
    <cellStyle name="40% - Accent5 2 9" xfId="2746"/>
    <cellStyle name="40% - Accent5 2 9 2" xfId="2747"/>
    <cellStyle name="40% - Accent5 2 9 2 2" xfId="10689"/>
    <cellStyle name="40% - Accent5 2 9 3" xfId="2748"/>
    <cellStyle name="40% - Accent5 2 9 3 2" xfId="10690"/>
    <cellStyle name="40% - Accent5 2 9 4" xfId="2749"/>
    <cellStyle name="40% - Accent5 2 9 4 2" xfId="10691"/>
    <cellStyle name="40% - Accent5 2 9 5" xfId="10692"/>
    <cellStyle name="40% - Accent5 3" xfId="271"/>
    <cellStyle name="40% - Accent5 3 10" xfId="2750"/>
    <cellStyle name="40% - Accent5 3 10 2" xfId="2751"/>
    <cellStyle name="40% - Accent5 3 10 2 2" xfId="10693"/>
    <cellStyle name="40% - Accent5 3 10 3" xfId="2752"/>
    <cellStyle name="40% - Accent5 3 10 3 2" xfId="10694"/>
    <cellStyle name="40% - Accent5 3 10 4" xfId="2753"/>
    <cellStyle name="40% - Accent5 3 10 4 2" xfId="10695"/>
    <cellStyle name="40% - Accent5 3 10 5" xfId="10696"/>
    <cellStyle name="40% - Accent5 3 11" xfId="2754"/>
    <cellStyle name="40% - Accent5 3 11 2" xfId="2755"/>
    <cellStyle name="40% - Accent5 3 11 2 2" xfId="10697"/>
    <cellStyle name="40% - Accent5 3 11 3" xfId="2756"/>
    <cellStyle name="40% - Accent5 3 11 3 2" xfId="10698"/>
    <cellStyle name="40% - Accent5 3 11 4" xfId="2757"/>
    <cellStyle name="40% - Accent5 3 11 4 2" xfId="10699"/>
    <cellStyle name="40% - Accent5 3 11 5" xfId="10700"/>
    <cellStyle name="40% - Accent5 3 12" xfId="2758"/>
    <cellStyle name="40% - Accent5 3 12 2" xfId="2759"/>
    <cellStyle name="40% - Accent5 3 12 2 2" xfId="10701"/>
    <cellStyle name="40% - Accent5 3 12 3" xfId="2760"/>
    <cellStyle name="40% - Accent5 3 12 3 2" xfId="10702"/>
    <cellStyle name="40% - Accent5 3 12 4" xfId="2761"/>
    <cellStyle name="40% - Accent5 3 12 4 2" xfId="10703"/>
    <cellStyle name="40% - Accent5 3 12 5" xfId="10704"/>
    <cellStyle name="40% - Accent5 3 13" xfId="2762"/>
    <cellStyle name="40% - Accent5 3 13 2" xfId="2763"/>
    <cellStyle name="40% - Accent5 3 13 2 2" xfId="10705"/>
    <cellStyle name="40% - Accent5 3 13 3" xfId="2764"/>
    <cellStyle name="40% - Accent5 3 13 3 2" xfId="10706"/>
    <cellStyle name="40% - Accent5 3 13 4" xfId="2765"/>
    <cellStyle name="40% - Accent5 3 13 4 2" xfId="10707"/>
    <cellStyle name="40% - Accent5 3 13 5" xfId="10708"/>
    <cellStyle name="40% - Accent5 3 14" xfId="2766"/>
    <cellStyle name="40% - Accent5 3 14 2" xfId="2767"/>
    <cellStyle name="40% - Accent5 3 14 2 2" xfId="10709"/>
    <cellStyle name="40% - Accent5 3 14 3" xfId="2768"/>
    <cellStyle name="40% - Accent5 3 14 3 2" xfId="10710"/>
    <cellStyle name="40% - Accent5 3 14 4" xfId="2769"/>
    <cellStyle name="40% - Accent5 3 14 4 2" xfId="10711"/>
    <cellStyle name="40% - Accent5 3 14 5" xfId="10712"/>
    <cellStyle name="40% - Accent5 3 15" xfId="2770"/>
    <cellStyle name="40% - Accent5 3 15 2" xfId="10713"/>
    <cellStyle name="40% - Accent5 3 16" xfId="2771"/>
    <cellStyle name="40% - Accent5 3 16 2" xfId="10714"/>
    <cellStyle name="40% - Accent5 3 17" xfId="2772"/>
    <cellStyle name="40% - Accent5 3 17 2" xfId="10715"/>
    <cellStyle name="40% - Accent5 3 18" xfId="10716"/>
    <cellStyle name="40% - Accent5 3 2" xfId="272"/>
    <cellStyle name="40% - Accent5 3 2 2" xfId="2773"/>
    <cellStyle name="40% - Accent5 3 2 2 2" xfId="10717"/>
    <cellStyle name="40% - Accent5 3 2 3" xfId="2774"/>
    <cellStyle name="40% - Accent5 3 2 3 2" xfId="10718"/>
    <cellStyle name="40% - Accent5 3 2 4" xfId="2775"/>
    <cellStyle name="40% - Accent5 3 2 4 2" xfId="10719"/>
    <cellStyle name="40% - Accent5 3 2 5" xfId="10720"/>
    <cellStyle name="40% - Accent5 3 3" xfId="273"/>
    <cellStyle name="40% - Accent5 3 3 2" xfId="2776"/>
    <cellStyle name="40% - Accent5 3 3 2 2" xfId="10721"/>
    <cellStyle name="40% - Accent5 3 3 3" xfId="2777"/>
    <cellStyle name="40% - Accent5 3 3 3 2" xfId="10722"/>
    <cellStyle name="40% - Accent5 3 3 4" xfId="2778"/>
    <cellStyle name="40% - Accent5 3 3 4 2" xfId="10723"/>
    <cellStyle name="40% - Accent5 3 3 5" xfId="10724"/>
    <cellStyle name="40% - Accent5 3 4" xfId="274"/>
    <cellStyle name="40% - Accent5 3 4 2" xfId="2779"/>
    <cellStyle name="40% - Accent5 3 4 2 2" xfId="10725"/>
    <cellStyle name="40% - Accent5 3 4 3" xfId="2780"/>
    <cellStyle name="40% - Accent5 3 4 3 2" xfId="10726"/>
    <cellStyle name="40% - Accent5 3 4 4" xfId="2781"/>
    <cellStyle name="40% - Accent5 3 4 4 2" xfId="10727"/>
    <cellStyle name="40% - Accent5 3 4 5" xfId="10728"/>
    <cellStyle name="40% - Accent5 3 5" xfId="275"/>
    <cellStyle name="40% - Accent5 3 5 2" xfId="2782"/>
    <cellStyle name="40% - Accent5 3 5 2 2" xfId="10729"/>
    <cellStyle name="40% - Accent5 3 5 3" xfId="2783"/>
    <cellStyle name="40% - Accent5 3 5 3 2" xfId="10730"/>
    <cellStyle name="40% - Accent5 3 5 4" xfId="2784"/>
    <cellStyle name="40% - Accent5 3 5 4 2" xfId="10731"/>
    <cellStyle name="40% - Accent5 3 5 5" xfId="10732"/>
    <cellStyle name="40% - Accent5 3 6" xfId="276"/>
    <cellStyle name="40% - Accent5 3 6 2" xfId="2785"/>
    <cellStyle name="40% - Accent5 3 6 2 2" xfId="10733"/>
    <cellStyle name="40% - Accent5 3 6 3" xfId="2786"/>
    <cellStyle name="40% - Accent5 3 6 3 2" xfId="10734"/>
    <cellStyle name="40% - Accent5 3 6 4" xfId="2787"/>
    <cellStyle name="40% - Accent5 3 6 4 2" xfId="10735"/>
    <cellStyle name="40% - Accent5 3 6 5" xfId="10736"/>
    <cellStyle name="40% - Accent5 3 7" xfId="2788"/>
    <cellStyle name="40% - Accent5 3 7 2" xfId="2789"/>
    <cellStyle name="40% - Accent5 3 7 2 2" xfId="10737"/>
    <cellStyle name="40% - Accent5 3 7 3" xfId="2790"/>
    <cellStyle name="40% - Accent5 3 7 3 2" xfId="10738"/>
    <cellStyle name="40% - Accent5 3 7 4" xfId="2791"/>
    <cellStyle name="40% - Accent5 3 7 4 2" xfId="10739"/>
    <cellStyle name="40% - Accent5 3 7 5" xfId="10740"/>
    <cellStyle name="40% - Accent5 3 8" xfId="2792"/>
    <cellStyle name="40% - Accent5 3 8 2" xfId="2793"/>
    <cellStyle name="40% - Accent5 3 8 2 2" xfId="10741"/>
    <cellStyle name="40% - Accent5 3 8 3" xfId="2794"/>
    <cellStyle name="40% - Accent5 3 8 3 2" xfId="10742"/>
    <cellStyle name="40% - Accent5 3 8 4" xfId="2795"/>
    <cellStyle name="40% - Accent5 3 8 4 2" xfId="10743"/>
    <cellStyle name="40% - Accent5 3 8 5" xfId="10744"/>
    <cellStyle name="40% - Accent5 3 9" xfId="2796"/>
    <cellStyle name="40% - Accent5 3 9 2" xfId="2797"/>
    <cellStyle name="40% - Accent5 3 9 2 2" xfId="10745"/>
    <cellStyle name="40% - Accent5 3 9 3" xfId="2798"/>
    <cellStyle name="40% - Accent5 3 9 3 2" xfId="10746"/>
    <cellStyle name="40% - Accent5 3 9 4" xfId="2799"/>
    <cellStyle name="40% - Accent5 3 9 4 2" xfId="10747"/>
    <cellStyle name="40% - Accent5 3 9 5" xfId="10748"/>
    <cellStyle name="40% - Accent5 4" xfId="2800"/>
    <cellStyle name="40% - Accent5 4 10" xfId="2801"/>
    <cellStyle name="40% - Accent5 4 10 2" xfId="6791"/>
    <cellStyle name="40% - Accent5 4 10 2 2" xfId="13226"/>
    <cellStyle name="40% - Accent5 4 10 2 2 2" xfId="16497"/>
    <cellStyle name="40% - Accent5 4 10 2 3" xfId="16496"/>
    <cellStyle name="40% - Accent5 4 10 3" xfId="11767"/>
    <cellStyle name="40% - Accent5 4 10 3 2" xfId="16498"/>
    <cellStyle name="40% - Accent5 4 10 4" xfId="16495"/>
    <cellStyle name="40% - Accent5 4 11" xfId="2802"/>
    <cellStyle name="40% - Accent5 4 11 2" xfId="6792"/>
    <cellStyle name="40% - Accent5 4 11 2 2" xfId="13227"/>
    <cellStyle name="40% - Accent5 4 11 2 2 2" xfId="16501"/>
    <cellStyle name="40% - Accent5 4 11 2 3" xfId="16500"/>
    <cellStyle name="40% - Accent5 4 11 3" xfId="11768"/>
    <cellStyle name="40% - Accent5 4 11 3 2" xfId="16502"/>
    <cellStyle name="40% - Accent5 4 11 4" xfId="16499"/>
    <cellStyle name="40% - Accent5 4 12" xfId="2803"/>
    <cellStyle name="40% - Accent5 4 12 2" xfId="6793"/>
    <cellStyle name="40% - Accent5 4 12 2 2" xfId="13228"/>
    <cellStyle name="40% - Accent5 4 12 2 2 2" xfId="16505"/>
    <cellStyle name="40% - Accent5 4 12 2 3" xfId="16504"/>
    <cellStyle name="40% - Accent5 4 12 3" xfId="11769"/>
    <cellStyle name="40% - Accent5 4 12 3 2" xfId="16506"/>
    <cellStyle name="40% - Accent5 4 12 4" xfId="16503"/>
    <cellStyle name="40% - Accent5 4 13" xfId="2804"/>
    <cellStyle name="40% - Accent5 4 13 2" xfId="6794"/>
    <cellStyle name="40% - Accent5 4 13 2 2" xfId="13229"/>
    <cellStyle name="40% - Accent5 4 13 2 2 2" xfId="16509"/>
    <cellStyle name="40% - Accent5 4 13 2 3" xfId="16508"/>
    <cellStyle name="40% - Accent5 4 13 3" xfId="11770"/>
    <cellStyle name="40% - Accent5 4 13 3 2" xfId="16510"/>
    <cellStyle name="40% - Accent5 4 13 4" xfId="16507"/>
    <cellStyle name="40% - Accent5 4 14" xfId="2805"/>
    <cellStyle name="40% - Accent5 4 14 2" xfId="6795"/>
    <cellStyle name="40% - Accent5 4 14 2 2" xfId="13230"/>
    <cellStyle name="40% - Accent5 4 14 2 2 2" xfId="16513"/>
    <cellStyle name="40% - Accent5 4 14 2 3" xfId="16512"/>
    <cellStyle name="40% - Accent5 4 14 3" xfId="11771"/>
    <cellStyle name="40% - Accent5 4 14 3 2" xfId="16514"/>
    <cellStyle name="40% - Accent5 4 14 4" xfId="16511"/>
    <cellStyle name="40% - Accent5 4 15" xfId="10749"/>
    <cellStyle name="40% - Accent5 4 2" xfId="2806"/>
    <cellStyle name="40% - Accent5 4 2 2" xfId="2807"/>
    <cellStyle name="40% - Accent5 4 2 2 2" xfId="6797"/>
    <cellStyle name="40% - Accent5 4 2 2 2 2" xfId="13232"/>
    <cellStyle name="40% - Accent5 4 2 2 2 2 2" xfId="16518"/>
    <cellStyle name="40% - Accent5 4 2 2 2 3" xfId="16517"/>
    <cellStyle name="40% - Accent5 4 2 2 3" xfId="11773"/>
    <cellStyle name="40% - Accent5 4 2 2 3 2" xfId="16519"/>
    <cellStyle name="40% - Accent5 4 2 2 4" xfId="16516"/>
    <cellStyle name="40% - Accent5 4 2 3" xfId="6796"/>
    <cellStyle name="40% - Accent5 4 2 3 2" xfId="13231"/>
    <cellStyle name="40% - Accent5 4 2 3 2 2" xfId="16521"/>
    <cellStyle name="40% - Accent5 4 2 3 3" xfId="16520"/>
    <cellStyle name="40% - Accent5 4 2 4" xfId="7911"/>
    <cellStyle name="40% - Accent5 4 2 4 2" xfId="14346"/>
    <cellStyle name="40% - Accent5 4 2 4 2 2" xfId="16523"/>
    <cellStyle name="40% - Accent5 4 2 4 3" xfId="16522"/>
    <cellStyle name="40% - Accent5 4 2 5" xfId="11772"/>
    <cellStyle name="40% - Accent5 4 2 5 2" xfId="16524"/>
    <cellStyle name="40% - Accent5 4 2 6" xfId="16515"/>
    <cellStyle name="40% - Accent5 4 3" xfId="2808"/>
    <cellStyle name="40% - Accent5 4 3 2" xfId="2809"/>
    <cellStyle name="40% - Accent5 4 3 2 2" xfId="6799"/>
    <cellStyle name="40% - Accent5 4 3 2 2 2" xfId="13234"/>
    <cellStyle name="40% - Accent5 4 3 2 2 2 2" xfId="16528"/>
    <cellStyle name="40% - Accent5 4 3 2 2 3" xfId="16527"/>
    <cellStyle name="40% - Accent5 4 3 2 3" xfId="11775"/>
    <cellStyle name="40% - Accent5 4 3 2 3 2" xfId="16529"/>
    <cellStyle name="40% - Accent5 4 3 2 4" xfId="16526"/>
    <cellStyle name="40% - Accent5 4 3 3" xfId="6798"/>
    <cellStyle name="40% - Accent5 4 3 3 2" xfId="13233"/>
    <cellStyle name="40% - Accent5 4 3 3 2 2" xfId="16531"/>
    <cellStyle name="40% - Accent5 4 3 3 3" xfId="16530"/>
    <cellStyle name="40% - Accent5 4 3 4" xfId="7912"/>
    <cellStyle name="40% - Accent5 4 3 4 2" xfId="14347"/>
    <cellStyle name="40% - Accent5 4 3 4 2 2" xfId="16533"/>
    <cellStyle name="40% - Accent5 4 3 4 3" xfId="16532"/>
    <cellStyle name="40% - Accent5 4 3 5" xfId="11774"/>
    <cellStyle name="40% - Accent5 4 3 5 2" xfId="16534"/>
    <cellStyle name="40% - Accent5 4 3 6" xfId="16525"/>
    <cellStyle name="40% - Accent5 4 4" xfId="2810"/>
    <cellStyle name="40% - Accent5 4 4 2" xfId="2811"/>
    <cellStyle name="40% - Accent5 4 4 2 2" xfId="10750"/>
    <cellStyle name="40% - Accent5 4 4 3" xfId="2812"/>
    <cellStyle name="40% - Accent5 4 4 3 2" xfId="6800"/>
    <cellStyle name="40% - Accent5 4 4 3 2 2" xfId="13235"/>
    <cellStyle name="40% - Accent5 4 4 3 2 2 2" xfId="16537"/>
    <cellStyle name="40% - Accent5 4 4 3 2 3" xfId="16536"/>
    <cellStyle name="40% - Accent5 4 4 3 3" xfId="11776"/>
    <cellStyle name="40% - Accent5 4 4 3 3 2" xfId="16538"/>
    <cellStyle name="40% - Accent5 4 4 3 4" xfId="16535"/>
    <cellStyle name="40% - Accent5 4 4 4" xfId="10751"/>
    <cellStyle name="40% - Accent5 4 5" xfId="2813"/>
    <cellStyle name="40% - Accent5 4 5 2" xfId="2814"/>
    <cellStyle name="40% - Accent5 4 5 2 2" xfId="10752"/>
    <cellStyle name="40% - Accent5 4 5 3" xfId="2815"/>
    <cellStyle name="40% - Accent5 4 5 3 2" xfId="6801"/>
    <cellStyle name="40% - Accent5 4 5 3 2 2" xfId="13236"/>
    <cellStyle name="40% - Accent5 4 5 3 2 2 2" xfId="16541"/>
    <cellStyle name="40% - Accent5 4 5 3 2 3" xfId="16540"/>
    <cellStyle name="40% - Accent5 4 5 3 3" xfId="11777"/>
    <cellStyle name="40% - Accent5 4 5 3 3 2" xfId="16542"/>
    <cellStyle name="40% - Accent5 4 5 3 4" xfId="16539"/>
    <cellStyle name="40% - Accent5 4 5 4" xfId="10753"/>
    <cellStyle name="40% - Accent5 4 6" xfId="2816"/>
    <cellStyle name="40% - Accent5 4 6 2" xfId="2817"/>
    <cellStyle name="40% - Accent5 4 6 2 2" xfId="10754"/>
    <cellStyle name="40% - Accent5 4 6 3" xfId="2818"/>
    <cellStyle name="40% - Accent5 4 6 3 2" xfId="6802"/>
    <cellStyle name="40% - Accent5 4 6 3 2 2" xfId="13237"/>
    <cellStyle name="40% - Accent5 4 6 3 2 2 2" xfId="16545"/>
    <cellStyle name="40% - Accent5 4 6 3 2 3" xfId="16544"/>
    <cellStyle name="40% - Accent5 4 6 3 3" xfId="11778"/>
    <cellStyle name="40% - Accent5 4 6 3 3 2" xfId="16546"/>
    <cellStyle name="40% - Accent5 4 6 3 4" xfId="16543"/>
    <cellStyle name="40% - Accent5 4 6 4" xfId="10755"/>
    <cellStyle name="40% - Accent5 4 7" xfId="2819"/>
    <cellStyle name="40% - Accent5 4 7 2" xfId="6803"/>
    <cellStyle name="40% - Accent5 4 7 2 2" xfId="13238"/>
    <cellStyle name="40% - Accent5 4 7 2 2 2" xfId="16549"/>
    <cellStyle name="40% - Accent5 4 7 2 3" xfId="16548"/>
    <cellStyle name="40% - Accent5 4 7 3" xfId="11779"/>
    <cellStyle name="40% - Accent5 4 7 3 2" xfId="16550"/>
    <cellStyle name="40% - Accent5 4 7 4" xfId="16547"/>
    <cellStyle name="40% - Accent5 4 8" xfId="2820"/>
    <cellStyle name="40% - Accent5 4 8 2" xfId="6804"/>
    <cellStyle name="40% - Accent5 4 8 2 2" xfId="13239"/>
    <cellStyle name="40% - Accent5 4 8 2 2 2" xfId="16553"/>
    <cellStyle name="40% - Accent5 4 8 2 3" xfId="16552"/>
    <cellStyle name="40% - Accent5 4 8 3" xfId="11780"/>
    <cellStyle name="40% - Accent5 4 8 3 2" xfId="16554"/>
    <cellStyle name="40% - Accent5 4 8 4" xfId="16551"/>
    <cellStyle name="40% - Accent5 4 9" xfId="2821"/>
    <cellStyle name="40% - Accent5 4 9 2" xfId="6805"/>
    <cellStyle name="40% - Accent5 4 9 2 2" xfId="13240"/>
    <cellStyle name="40% - Accent5 4 9 2 2 2" xfId="16557"/>
    <cellStyle name="40% - Accent5 4 9 2 3" xfId="16556"/>
    <cellStyle name="40% - Accent5 4 9 3" xfId="11781"/>
    <cellStyle name="40% - Accent5 4 9 3 2" xfId="16558"/>
    <cellStyle name="40% - Accent5 4 9 4" xfId="16555"/>
    <cellStyle name="40% - Accent5 5" xfId="2822"/>
    <cellStyle name="40% - Accent5 5 2" xfId="2823"/>
    <cellStyle name="40% - Accent5 5 2 2" xfId="10756"/>
    <cellStyle name="40% - Accent5 5 3" xfId="2824"/>
    <cellStyle name="40% - Accent5 5 3 2" xfId="10757"/>
    <cellStyle name="40% - Accent5 5 4" xfId="2825"/>
    <cellStyle name="40% - Accent5 5 4 2" xfId="10758"/>
    <cellStyle name="40% - Accent5 5 5" xfId="10759"/>
    <cellStyle name="40% - Accent5 6" xfId="2826"/>
    <cellStyle name="40% - Accent5 6 2" xfId="10760"/>
    <cellStyle name="40% - Accent5 7" xfId="2827"/>
    <cellStyle name="40% - Accent5 7 2" xfId="10761"/>
    <cellStyle name="40% - Accent5 8" xfId="2828"/>
    <cellStyle name="40% - Accent5 8 2" xfId="10762"/>
    <cellStyle name="40% - Accent5 9" xfId="2829"/>
    <cellStyle name="40% - Accent5 9 2" xfId="10763"/>
    <cellStyle name="40% - Accent6 10" xfId="2830"/>
    <cellStyle name="40% - Accent6 10 2" xfId="10764"/>
    <cellStyle name="40% - Accent6 11" xfId="2831"/>
    <cellStyle name="40% - Accent6 11 2" xfId="10765"/>
    <cellStyle name="40% - Accent6 12" xfId="2832"/>
    <cellStyle name="40% - Accent6 12 2" xfId="10766"/>
    <cellStyle name="40% - Accent6 13" xfId="2833"/>
    <cellStyle name="40% - Accent6 13 2" xfId="10767"/>
    <cellStyle name="40% - Accent6 14" xfId="2834"/>
    <cellStyle name="40% - Accent6 14 2" xfId="10768"/>
    <cellStyle name="40% - Accent6 15" xfId="2835"/>
    <cellStyle name="40% - Accent6 15 2" xfId="10769"/>
    <cellStyle name="40% - Accent6 16" xfId="2836"/>
    <cellStyle name="40% - Accent6 16 2" xfId="10770"/>
    <cellStyle name="40% - Accent6 2" xfId="277"/>
    <cellStyle name="40% - Accent6 2 10" xfId="2837"/>
    <cellStyle name="40% - Accent6 2 10 2" xfId="2838"/>
    <cellStyle name="40% - Accent6 2 10 2 2" xfId="10771"/>
    <cellStyle name="40% - Accent6 2 10 3" xfId="2839"/>
    <cellStyle name="40% - Accent6 2 10 3 2" xfId="10772"/>
    <cellStyle name="40% - Accent6 2 10 4" xfId="2840"/>
    <cellStyle name="40% - Accent6 2 10 4 2" xfId="10773"/>
    <cellStyle name="40% - Accent6 2 10 5" xfId="10774"/>
    <cellStyle name="40% - Accent6 2 11" xfId="2841"/>
    <cellStyle name="40% - Accent6 2 11 2" xfId="2842"/>
    <cellStyle name="40% - Accent6 2 11 2 2" xfId="10775"/>
    <cellStyle name="40% - Accent6 2 11 3" xfId="2843"/>
    <cellStyle name="40% - Accent6 2 11 3 2" xfId="10776"/>
    <cellStyle name="40% - Accent6 2 11 4" xfId="2844"/>
    <cellStyle name="40% - Accent6 2 11 4 2" xfId="10777"/>
    <cellStyle name="40% - Accent6 2 11 5" xfId="10778"/>
    <cellStyle name="40% - Accent6 2 12" xfId="2845"/>
    <cellStyle name="40% - Accent6 2 12 2" xfId="2846"/>
    <cellStyle name="40% - Accent6 2 12 2 2" xfId="10779"/>
    <cellStyle name="40% - Accent6 2 12 3" xfId="2847"/>
    <cellStyle name="40% - Accent6 2 12 3 2" xfId="10780"/>
    <cellStyle name="40% - Accent6 2 12 4" xfId="2848"/>
    <cellStyle name="40% - Accent6 2 12 4 2" xfId="10781"/>
    <cellStyle name="40% - Accent6 2 12 5" xfId="10782"/>
    <cellStyle name="40% - Accent6 2 13" xfId="2849"/>
    <cellStyle name="40% - Accent6 2 13 2" xfId="2850"/>
    <cellStyle name="40% - Accent6 2 13 2 2" xfId="10783"/>
    <cellStyle name="40% - Accent6 2 13 3" xfId="2851"/>
    <cellStyle name="40% - Accent6 2 13 3 2" xfId="10784"/>
    <cellStyle name="40% - Accent6 2 13 4" xfId="2852"/>
    <cellStyle name="40% - Accent6 2 13 4 2" xfId="10785"/>
    <cellStyle name="40% - Accent6 2 13 5" xfId="10786"/>
    <cellStyle name="40% - Accent6 2 14" xfId="2853"/>
    <cellStyle name="40% - Accent6 2 14 2" xfId="2854"/>
    <cellStyle name="40% - Accent6 2 14 2 2" xfId="10787"/>
    <cellStyle name="40% - Accent6 2 14 3" xfId="2855"/>
    <cellStyle name="40% - Accent6 2 14 3 2" xfId="10788"/>
    <cellStyle name="40% - Accent6 2 14 4" xfId="2856"/>
    <cellStyle name="40% - Accent6 2 14 4 2" xfId="10789"/>
    <cellStyle name="40% - Accent6 2 14 5" xfId="10790"/>
    <cellStyle name="40% - Accent6 2 15" xfId="2857"/>
    <cellStyle name="40% - Accent6 2 15 2" xfId="2858"/>
    <cellStyle name="40% - Accent6 2 15 2 2" xfId="10791"/>
    <cellStyle name="40% - Accent6 2 15 3" xfId="2859"/>
    <cellStyle name="40% - Accent6 2 15 3 2" xfId="10792"/>
    <cellStyle name="40% - Accent6 2 15 4" xfId="2860"/>
    <cellStyle name="40% - Accent6 2 15 4 2" xfId="10793"/>
    <cellStyle name="40% - Accent6 2 15 5" xfId="10794"/>
    <cellStyle name="40% - Accent6 2 16" xfId="2861"/>
    <cellStyle name="40% - Accent6 2 16 2" xfId="2862"/>
    <cellStyle name="40% - Accent6 2 16 2 2" xfId="10795"/>
    <cellStyle name="40% - Accent6 2 16 3" xfId="2863"/>
    <cellStyle name="40% - Accent6 2 16 3 2" xfId="10796"/>
    <cellStyle name="40% - Accent6 2 16 4" xfId="2864"/>
    <cellStyle name="40% - Accent6 2 16 4 2" xfId="10797"/>
    <cellStyle name="40% - Accent6 2 16 5" xfId="10798"/>
    <cellStyle name="40% - Accent6 2 17" xfId="2865"/>
    <cellStyle name="40% - Accent6 2 17 2" xfId="2866"/>
    <cellStyle name="40% - Accent6 2 17 2 2" xfId="2867"/>
    <cellStyle name="40% - Accent6 2 17 2 2 2" xfId="10799"/>
    <cellStyle name="40% - Accent6 2 17 2 3" xfId="2868"/>
    <cellStyle name="40% - Accent6 2 17 2 3 2" xfId="10800"/>
    <cellStyle name="40% - Accent6 2 17 2 4" xfId="2869"/>
    <cellStyle name="40% - Accent6 2 17 2 4 2" xfId="10801"/>
    <cellStyle name="40% - Accent6 2 17 2 5" xfId="2870"/>
    <cellStyle name="40% - Accent6 2 17 2 5 2" xfId="6807"/>
    <cellStyle name="40% - Accent6 2 17 2 5 2 2" xfId="13242"/>
    <cellStyle name="40% - Accent6 2 17 2 5 2 2 2" xfId="16562"/>
    <cellStyle name="40% - Accent6 2 17 2 5 2 3" xfId="16561"/>
    <cellStyle name="40% - Accent6 2 17 2 5 3" xfId="11783"/>
    <cellStyle name="40% - Accent6 2 17 2 5 3 2" xfId="16563"/>
    <cellStyle name="40% - Accent6 2 17 2 5 4" xfId="16560"/>
    <cellStyle name="40% - Accent6 2 17 2 6" xfId="10802"/>
    <cellStyle name="40% - Accent6 2 17 3" xfId="2871"/>
    <cellStyle name="40% - Accent6 2 17 3 2" xfId="2872"/>
    <cellStyle name="40% - Accent6 2 17 3 2 2" xfId="10803"/>
    <cellStyle name="40% - Accent6 2 17 3 3" xfId="2873"/>
    <cellStyle name="40% - Accent6 2 17 3 3 2" xfId="10804"/>
    <cellStyle name="40% - Accent6 2 17 3 4" xfId="2874"/>
    <cellStyle name="40% - Accent6 2 17 3 4 2" xfId="10805"/>
    <cellStyle name="40% - Accent6 2 17 3 5" xfId="10806"/>
    <cellStyle name="40% - Accent6 2 17 4" xfId="6806"/>
    <cellStyle name="40% - Accent6 2 17 4 2" xfId="13241"/>
    <cellStyle name="40% - Accent6 2 17 4 2 2" xfId="16565"/>
    <cellStyle name="40% - Accent6 2 17 4 3" xfId="16564"/>
    <cellStyle name="40% - Accent6 2 17 5" xfId="7913"/>
    <cellStyle name="40% - Accent6 2 17 5 2" xfId="14348"/>
    <cellStyle name="40% - Accent6 2 17 5 2 2" xfId="16567"/>
    <cellStyle name="40% - Accent6 2 17 5 3" xfId="16566"/>
    <cellStyle name="40% - Accent6 2 17 6" xfId="11782"/>
    <cellStyle name="40% - Accent6 2 17 6 2" xfId="16568"/>
    <cellStyle name="40% - Accent6 2 17 7" xfId="16559"/>
    <cellStyle name="40% - Accent6 2 18" xfId="2875"/>
    <cellStyle name="40% - Accent6 2 18 2" xfId="2876"/>
    <cellStyle name="40% - Accent6 2 18 2 2" xfId="10807"/>
    <cellStyle name="40% - Accent6 2 18 3" xfId="2877"/>
    <cellStyle name="40% - Accent6 2 18 3 2" xfId="10808"/>
    <cellStyle name="40% - Accent6 2 18 4" xfId="2878"/>
    <cellStyle name="40% - Accent6 2 18 4 2" xfId="10809"/>
    <cellStyle name="40% - Accent6 2 18 5" xfId="10810"/>
    <cellStyle name="40% - Accent6 2 19" xfId="2879"/>
    <cellStyle name="40% - Accent6 2 19 2" xfId="2880"/>
    <cellStyle name="40% - Accent6 2 19 2 2" xfId="6809"/>
    <cellStyle name="40% - Accent6 2 19 2 2 2" xfId="13244"/>
    <cellStyle name="40% - Accent6 2 19 2 2 2 2" xfId="16572"/>
    <cellStyle name="40% - Accent6 2 19 2 2 3" xfId="16571"/>
    <cellStyle name="40% - Accent6 2 19 2 3" xfId="11785"/>
    <cellStyle name="40% - Accent6 2 19 2 3 2" xfId="16573"/>
    <cellStyle name="40% - Accent6 2 19 2 4" xfId="16570"/>
    <cellStyle name="40% - Accent6 2 19 3" xfId="6808"/>
    <cellStyle name="40% - Accent6 2 19 3 2" xfId="13243"/>
    <cellStyle name="40% - Accent6 2 19 3 2 2" xfId="16575"/>
    <cellStyle name="40% - Accent6 2 19 3 3" xfId="16574"/>
    <cellStyle name="40% - Accent6 2 19 4" xfId="7914"/>
    <cellStyle name="40% - Accent6 2 19 4 2" xfId="14349"/>
    <cellStyle name="40% - Accent6 2 19 4 2 2" xfId="16577"/>
    <cellStyle name="40% - Accent6 2 19 4 3" xfId="16576"/>
    <cellStyle name="40% - Accent6 2 19 5" xfId="11784"/>
    <cellStyle name="40% - Accent6 2 19 5 2" xfId="16578"/>
    <cellStyle name="40% - Accent6 2 19 6" xfId="16569"/>
    <cellStyle name="40% - Accent6 2 2" xfId="278"/>
    <cellStyle name="40% - Accent6 2 2 10" xfId="2881"/>
    <cellStyle name="40% - Accent6 2 2 10 2" xfId="10811"/>
    <cellStyle name="40% - Accent6 2 2 11" xfId="2882"/>
    <cellStyle name="40% - Accent6 2 2 11 2" xfId="10812"/>
    <cellStyle name="40% - Accent6 2 2 12" xfId="2883"/>
    <cellStyle name="40% - Accent6 2 2 12 2" xfId="10813"/>
    <cellStyle name="40% - Accent6 2 2 13" xfId="2884"/>
    <cellStyle name="40% - Accent6 2 2 13 2" xfId="10814"/>
    <cellStyle name="40% - Accent6 2 2 14" xfId="2885"/>
    <cellStyle name="40% - Accent6 2 2 14 2" xfId="10815"/>
    <cellStyle name="40% - Accent6 2 2 15" xfId="2886"/>
    <cellStyle name="40% - Accent6 2 2 15 2" xfId="10816"/>
    <cellStyle name="40% - Accent6 2 2 16" xfId="2887"/>
    <cellStyle name="40% - Accent6 2 2 16 2" xfId="10817"/>
    <cellStyle name="40% - Accent6 2 2 17" xfId="2888"/>
    <cellStyle name="40% - Accent6 2 2 17 2" xfId="10818"/>
    <cellStyle name="40% - Accent6 2 2 18" xfId="2889"/>
    <cellStyle name="40% - Accent6 2 2 18 2" xfId="10819"/>
    <cellStyle name="40% - Accent6 2 2 19" xfId="2890"/>
    <cellStyle name="40% - Accent6 2 2 19 2" xfId="10820"/>
    <cellStyle name="40% - Accent6 2 2 2" xfId="2891"/>
    <cellStyle name="40% - Accent6 2 2 2 2" xfId="10821"/>
    <cellStyle name="40% - Accent6 2 2 20" xfId="2892"/>
    <cellStyle name="40% - Accent6 2 2 20 2" xfId="10822"/>
    <cellStyle name="40% - Accent6 2 2 21" xfId="2893"/>
    <cellStyle name="40% - Accent6 2 2 21 2" xfId="10823"/>
    <cellStyle name="40% - Accent6 2 2 22" xfId="2894"/>
    <cellStyle name="40% - Accent6 2 2 22 2" xfId="10824"/>
    <cellStyle name="40% - Accent6 2 2 23" xfId="2895"/>
    <cellStyle name="40% - Accent6 2 2 23 2" xfId="10825"/>
    <cellStyle name="40% - Accent6 2 2 24" xfId="2896"/>
    <cellStyle name="40% - Accent6 2 2 24 2" xfId="10826"/>
    <cellStyle name="40% - Accent6 2 2 25" xfId="2897"/>
    <cellStyle name="40% - Accent6 2 2 25 2" xfId="10827"/>
    <cellStyle name="40% - Accent6 2 2 26" xfId="2898"/>
    <cellStyle name="40% - Accent6 2 2 26 2" xfId="10828"/>
    <cellStyle name="40% - Accent6 2 2 27" xfId="2899"/>
    <cellStyle name="40% - Accent6 2 2 27 2" xfId="10829"/>
    <cellStyle name="40% - Accent6 2 2 28" xfId="2900"/>
    <cellStyle name="40% - Accent6 2 2 28 2" xfId="10830"/>
    <cellStyle name="40% - Accent6 2 2 29" xfId="2901"/>
    <cellStyle name="40% - Accent6 2 2 29 2" xfId="10831"/>
    <cellStyle name="40% - Accent6 2 2 3" xfId="2902"/>
    <cellStyle name="40% - Accent6 2 2 3 2" xfId="10832"/>
    <cellStyle name="40% - Accent6 2 2 30" xfId="2903"/>
    <cellStyle name="40% - Accent6 2 2 30 2" xfId="10833"/>
    <cellStyle name="40% - Accent6 2 2 31" xfId="2904"/>
    <cellStyle name="40% - Accent6 2 2 31 2" xfId="10834"/>
    <cellStyle name="40% - Accent6 2 2 32" xfId="2905"/>
    <cellStyle name="40% - Accent6 2 2 32 2" xfId="10835"/>
    <cellStyle name="40% - Accent6 2 2 33" xfId="2906"/>
    <cellStyle name="40% - Accent6 2 2 33 2" xfId="10836"/>
    <cellStyle name="40% - Accent6 2 2 34" xfId="2907"/>
    <cellStyle name="40% - Accent6 2 2 34 2" xfId="10837"/>
    <cellStyle name="40% - Accent6 2 2 35" xfId="2908"/>
    <cellStyle name="40% - Accent6 2 2 35 2" xfId="10838"/>
    <cellStyle name="40% - Accent6 2 2 36" xfId="2909"/>
    <cellStyle name="40% - Accent6 2 2 36 2" xfId="6810"/>
    <cellStyle name="40% - Accent6 2 2 36 2 2" xfId="13245"/>
    <cellStyle name="40% - Accent6 2 2 36 2 2 2" xfId="16581"/>
    <cellStyle name="40% - Accent6 2 2 36 2 3" xfId="16580"/>
    <cellStyle name="40% - Accent6 2 2 36 3" xfId="11786"/>
    <cellStyle name="40% - Accent6 2 2 36 3 2" xfId="16582"/>
    <cellStyle name="40% - Accent6 2 2 36 4" xfId="16579"/>
    <cellStyle name="40% - Accent6 2 2 37" xfId="10839"/>
    <cellStyle name="40% - Accent6 2 2 4" xfId="2910"/>
    <cellStyle name="40% - Accent6 2 2 4 2" xfId="10840"/>
    <cellStyle name="40% - Accent6 2 2 5" xfId="2911"/>
    <cellStyle name="40% - Accent6 2 2 5 2" xfId="10841"/>
    <cellStyle name="40% - Accent6 2 2 6" xfId="2912"/>
    <cellStyle name="40% - Accent6 2 2 6 2" xfId="10842"/>
    <cellStyle name="40% - Accent6 2 2 7" xfId="2913"/>
    <cellStyle name="40% - Accent6 2 2 7 2" xfId="10843"/>
    <cellStyle name="40% - Accent6 2 2 8" xfId="2914"/>
    <cellStyle name="40% - Accent6 2 2 8 2" xfId="10844"/>
    <cellStyle name="40% - Accent6 2 2 9" xfId="2915"/>
    <cellStyle name="40% - Accent6 2 2 9 2" xfId="10845"/>
    <cellStyle name="40% - Accent6 2 20" xfId="2916"/>
    <cellStyle name="40% - Accent6 2 20 2" xfId="2917"/>
    <cellStyle name="40% - Accent6 2 20 2 2" xfId="10846"/>
    <cellStyle name="40% - Accent6 2 20 3" xfId="2918"/>
    <cellStyle name="40% - Accent6 2 20 3 2" xfId="10847"/>
    <cellStyle name="40% - Accent6 2 20 4" xfId="2919"/>
    <cellStyle name="40% - Accent6 2 20 4 2" xfId="10848"/>
    <cellStyle name="40% - Accent6 2 20 5" xfId="2920"/>
    <cellStyle name="40% - Accent6 2 20 5 2" xfId="6811"/>
    <cellStyle name="40% - Accent6 2 20 5 2 2" xfId="13246"/>
    <cellStyle name="40% - Accent6 2 20 5 2 2 2" xfId="16585"/>
    <cellStyle name="40% - Accent6 2 20 5 2 3" xfId="16584"/>
    <cellStyle name="40% - Accent6 2 20 5 3" xfId="11787"/>
    <cellStyle name="40% - Accent6 2 20 5 3 2" xfId="16586"/>
    <cellStyle name="40% - Accent6 2 20 5 4" xfId="16583"/>
    <cellStyle name="40% - Accent6 2 20 6" xfId="10849"/>
    <cellStyle name="40% - Accent6 2 21" xfId="2921"/>
    <cellStyle name="40% - Accent6 2 21 2" xfId="2922"/>
    <cellStyle name="40% - Accent6 2 21 2 2" xfId="10850"/>
    <cellStyle name="40% - Accent6 2 21 3" xfId="2923"/>
    <cellStyle name="40% - Accent6 2 21 3 2" xfId="6812"/>
    <cellStyle name="40% - Accent6 2 21 3 2 2" xfId="13247"/>
    <cellStyle name="40% - Accent6 2 21 3 2 2 2" xfId="16589"/>
    <cellStyle name="40% - Accent6 2 21 3 2 3" xfId="16588"/>
    <cellStyle name="40% - Accent6 2 21 3 3" xfId="11788"/>
    <cellStyle name="40% - Accent6 2 21 3 3 2" xfId="16590"/>
    <cellStyle name="40% - Accent6 2 21 3 4" xfId="16587"/>
    <cellStyle name="40% - Accent6 2 21 4" xfId="10851"/>
    <cellStyle name="40% - Accent6 2 22" xfId="2924"/>
    <cellStyle name="40% - Accent6 2 22 2" xfId="2925"/>
    <cellStyle name="40% - Accent6 2 22 2 2" xfId="10852"/>
    <cellStyle name="40% - Accent6 2 22 3" xfId="2926"/>
    <cellStyle name="40% - Accent6 2 22 3 2" xfId="6813"/>
    <cellStyle name="40% - Accent6 2 22 3 2 2" xfId="13248"/>
    <cellStyle name="40% - Accent6 2 22 3 2 2 2" xfId="16593"/>
    <cellStyle name="40% - Accent6 2 22 3 2 3" xfId="16592"/>
    <cellStyle name="40% - Accent6 2 22 3 3" xfId="11789"/>
    <cellStyle name="40% - Accent6 2 22 3 3 2" xfId="16594"/>
    <cellStyle name="40% - Accent6 2 22 3 4" xfId="16591"/>
    <cellStyle name="40% - Accent6 2 22 4" xfId="10853"/>
    <cellStyle name="40% - Accent6 2 23" xfId="2927"/>
    <cellStyle name="40% - Accent6 2 23 2" xfId="2928"/>
    <cellStyle name="40% - Accent6 2 23 2 2" xfId="10854"/>
    <cellStyle name="40% - Accent6 2 23 3" xfId="2929"/>
    <cellStyle name="40% - Accent6 2 23 3 2" xfId="6814"/>
    <cellStyle name="40% - Accent6 2 23 3 2 2" xfId="13249"/>
    <cellStyle name="40% - Accent6 2 23 3 2 2 2" xfId="16597"/>
    <cellStyle name="40% - Accent6 2 23 3 2 3" xfId="16596"/>
    <cellStyle name="40% - Accent6 2 23 3 3" xfId="11790"/>
    <cellStyle name="40% - Accent6 2 23 3 3 2" xfId="16598"/>
    <cellStyle name="40% - Accent6 2 23 3 4" xfId="16595"/>
    <cellStyle name="40% - Accent6 2 23 4" xfId="10855"/>
    <cellStyle name="40% - Accent6 2 24" xfId="2930"/>
    <cellStyle name="40% - Accent6 2 24 2" xfId="6815"/>
    <cellStyle name="40% - Accent6 2 24 2 2" xfId="13250"/>
    <cellStyle name="40% - Accent6 2 24 2 2 2" xfId="16601"/>
    <cellStyle name="40% - Accent6 2 24 2 3" xfId="16600"/>
    <cellStyle name="40% - Accent6 2 24 3" xfId="11791"/>
    <cellStyle name="40% - Accent6 2 24 3 2" xfId="16602"/>
    <cellStyle name="40% - Accent6 2 24 4" xfId="16599"/>
    <cellStyle name="40% - Accent6 2 25" xfId="2931"/>
    <cellStyle name="40% - Accent6 2 25 2" xfId="6816"/>
    <cellStyle name="40% - Accent6 2 25 2 2" xfId="13251"/>
    <cellStyle name="40% - Accent6 2 25 2 2 2" xfId="16605"/>
    <cellStyle name="40% - Accent6 2 25 2 3" xfId="16604"/>
    <cellStyle name="40% - Accent6 2 25 3" xfId="11792"/>
    <cellStyle name="40% - Accent6 2 25 3 2" xfId="16606"/>
    <cellStyle name="40% - Accent6 2 25 4" xfId="16603"/>
    <cellStyle name="40% - Accent6 2 26" xfId="2932"/>
    <cellStyle name="40% - Accent6 2 26 2" xfId="6817"/>
    <cellStyle name="40% - Accent6 2 26 2 2" xfId="13252"/>
    <cellStyle name="40% - Accent6 2 26 2 2 2" xfId="16609"/>
    <cellStyle name="40% - Accent6 2 26 2 3" xfId="16608"/>
    <cellStyle name="40% - Accent6 2 26 3" xfId="11793"/>
    <cellStyle name="40% - Accent6 2 26 3 2" xfId="16610"/>
    <cellStyle name="40% - Accent6 2 26 4" xfId="16607"/>
    <cellStyle name="40% - Accent6 2 27" xfId="2933"/>
    <cellStyle name="40% - Accent6 2 27 2" xfId="6818"/>
    <cellStyle name="40% - Accent6 2 27 2 2" xfId="13253"/>
    <cellStyle name="40% - Accent6 2 27 2 2 2" xfId="16613"/>
    <cellStyle name="40% - Accent6 2 27 2 3" xfId="16612"/>
    <cellStyle name="40% - Accent6 2 27 3" xfId="11794"/>
    <cellStyle name="40% - Accent6 2 27 3 2" xfId="16614"/>
    <cellStyle name="40% - Accent6 2 27 4" xfId="16611"/>
    <cellStyle name="40% - Accent6 2 28" xfId="2934"/>
    <cellStyle name="40% - Accent6 2 28 2" xfId="6819"/>
    <cellStyle name="40% - Accent6 2 28 2 2" xfId="13254"/>
    <cellStyle name="40% - Accent6 2 28 2 2 2" xfId="16617"/>
    <cellStyle name="40% - Accent6 2 28 2 3" xfId="16616"/>
    <cellStyle name="40% - Accent6 2 28 3" xfId="11795"/>
    <cellStyle name="40% - Accent6 2 28 3 2" xfId="16618"/>
    <cellStyle name="40% - Accent6 2 28 4" xfId="16615"/>
    <cellStyle name="40% - Accent6 2 29" xfId="2935"/>
    <cellStyle name="40% - Accent6 2 29 2" xfId="6820"/>
    <cellStyle name="40% - Accent6 2 29 2 2" xfId="13255"/>
    <cellStyle name="40% - Accent6 2 29 2 2 2" xfId="16621"/>
    <cellStyle name="40% - Accent6 2 29 2 3" xfId="16620"/>
    <cellStyle name="40% - Accent6 2 29 3" xfId="11796"/>
    <cellStyle name="40% - Accent6 2 29 3 2" xfId="16622"/>
    <cellStyle name="40% - Accent6 2 29 4" xfId="16619"/>
    <cellStyle name="40% - Accent6 2 3" xfId="279"/>
    <cellStyle name="40% - Accent6 2 3 2" xfId="2936"/>
    <cellStyle name="40% - Accent6 2 3 2 2" xfId="10856"/>
    <cellStyle name="40% - Accent6 2 3 3" xfId="2937"/>
    <cellStyle name="40% - Accent6 2 3 3 2" xfId="10857"/>
    <cellStyle name="40% - Accent6 2 3 4" xfId="2938"/>
    <cellStyle name="40% - Accent6 2 3 4 2" xfId="10858"/>
    <cellStyle name="40% - Accent6 2 3 5" xfId="10859"/>
    <cellStyle name="40% - Accent6 2 30" xfId="2939"/>
    <cellStyle name="40% - Accent6 2 30 2" xfId="6821"/>
    <cellStyle name="40% - Accent6 2 30 2 2" xfId="13256"/>
    <cellStyle name="40% - Accent6 2 30 2 2 2" xfId="16625"/>
    <cellStyle name="40% - Accent6 2 30 2 3" xfId="16624"/>
    <cellStyle name="40% - Accent6 2 30 3" xfId="11797"/>
    <cellStyle name="40% - Accent6 2 30 3 2" xfId="16626"/>
    <cellStyle name="40% - Accent6 2 30 4" xfId="16623"/>
    <cellStyle name="40% - Accent6 2 31" xfId="10860"/>
    <cellStyle name="40% - Accent6 2 32" xfId="10861"/>
    <cellStyle name="40% - Accent6 2 4" xfId="280"/>
    <cellStyle name="40% - Accent6 2 4 2" xfId="2940"/>
    <cellStyle name="40% - Accent6 2 4 2 2" xfId="10862"/>
    <cellStyle name="40% - Accent6 2 4 3" xfId="2941"/>
    <cellStyle name="40% - Accent6 2 4 3 2" xfId="10863"/>
    <cellStyle name="40% - Accent6 2 4 4" xfId="2942"/>
    <cellStyle name="40% - Accent6 2 4 4 2" xfId="10864"/>
    <cellStyle name="40% - Accent6 2 4 5" xfId="10865"/>
    <cellStyle name="40% - Accent6 2 5" xfId="281"/>
    <cellStyle name="40% - Accent6 2 5 2" xfId="2943"/>
    <cellStyle name="40% - Accent6 2 5 2 2" xfId="10866"/>
    <cellStyle name="40% - Accent6 2 5 3" xfId="2944"/>
    <cellStyle name="40% - Accent6 2 5 3 2" xfId="10867"/>
    <cellStyle name="40% - Accent6 2 5 4" xfId="2945"/>
    <cellStyle name="40% - Accent6 2 5 4 2" xfId="10868"/>
    <cellStyle name="40% - Accent6 2 5 5" xfId="10869"/>
    <cellStyle name="40% - Accent6 2 6" xfId="282"/>
    <cellStyle name="40% - Accent6 2 6 2" xfId="2946"/>
    <cellStyle name="40% - Accent6 2 6 2 2" xfId="10870"/>
    <cellStyle name="40% - Accent6 2 6 3" xfId="2947"/>
    <cellStyle name="40% - Accent6 2 6 3 2" xfId="10871"/>
    <cellStyle name="40% - Accent6 2 6 4" xfId="2948"/>
    <cellStyle name="40% - Accent6 2 6 4 2" xfId="10872"/>
    <cellStyle name="40% - Accent6 2 6 5" xfId="10873"/>
    <cellStyle name="40% - Accent6 2 7" xfId="2949"/>
    <cellStyle name="40% - Accent6 2 7 2" xfId="2950"/>
    <cellStyle name="40% - Accent6 2 7 2 2" xfId="10874"/>
    <cellStyle name="40% - Accent6 2 7 3" xfId="2951"/>
    <cellStyle name="40% - Accent6 2 7 3 2" xfId="10875"/>
    <cellStyle name="40% - Accent6 2 7 4" xfId="2952"/>
    <cellStyle name="40% - Accent6 2 7 4 2" xfId="10876"/>
    <cellStyle name="40% - Accent6 2 7 5" xfId="10877"/>
    <cellStyle name="40% - Accent6 2 8" xfId="2953"/>
    <cellStyle name="40% - Accent6 2 8 2" xfId="2954"/>
    <cellStyle name="40% - Accent6 2 8 2 2" xfId="10878"/>
    <cellStyle name="40% - Accent6 2 8 3" xfId="2955"/>
    <cellStyle name="40% - Accent6 2 8 3 2" xfId="10879"/>
    <cellStyle name="40% - Accent6 2 8 4" xfId="2956"/>
    <cellStyle name="40% - Accent6 2 8 4 2" xfId="10880"/>
    <cellStyle name="40% - Accent6 2 8 5" xfId="10881"/>
    <cellStyle name="40% - Accent6 2 9" xfId="2957"/>
    <cellStyle name="40% - Accent6 2 9 2" xfId="2958"/>
    <cellStyle name="40% - Accent6 2 9 2 2" xfId="10882"/>
    <cellStyle name="40% - Accent6 2 9 3" xfId="2959"/>
    <cellStyle name="40% - Accent6 2 9 3 2" xfId="10883"/>
    <cellStyle name="40% - Accent6 2 9 4" xfId="2960"/>
    <cellStyle name="40% - Accent6 2 9 4 2" xfId="10884"/>
    <cellStyle name="40% - Accent6 2 9 5" xfId="10885"/>
    <cellStyle name="40% - Accent6 3" xfId="283"/>
    <cellStyle name="40% - Accent6 3 10" xfId="2961"/>
    <cellStyle name="40% - Accent6 3 10 2" xfId="2962"/>
    <cellStyle name="40% - Accent6 3 10 2 2" xfId="10886"/>
    <cellStyle name="40% - Accent6 3 10 3" xfId="2963"/>
    <cellStyle name="40% - Accent6 3 10 3 2" xfId="10887"/>
    <cellStyle name="40% - Accent6 3 10 4" xfId="2964"/>
    <cellStyle name="40% - Accent6 3 10 4 2" xfId="10888"/>
    <cellStyle name="40% - Accent6 3 10 5" xfId="10889"/>
    <cellStyle name="40% - Accent6 3 11" xfId="2965"/>
    <cellStyle name="40% - Accent6 3 11 2" xfId="2966"/>
    <cellStyle name="40% - Accent6 3 11 2 2" xfId="10890"/>
    <cellStyle name="40% - Accent6 3 11 3" xfId="2967"/>
    <cellStyle name="40% - Accent6 3 11 3 2" xfId="10891"/>
    <cellStyle name="40% - Accent6 3 11 4" xfId="2968"/>
    <cellStyle name="40% - Accent6 3 11 4 2" xfId="10892"/>
    <cellStyle name="40% - Accent6 3 11 5" xfId="10893"/>
    <cellStyle name="40% - Accent6 3 12" xfId="2969"/>
    <cellStyle name="40% - Accent6 3 12 2" xfId="2970"/>
    <cellStyle name="40% - Accent6 3 12 2 2" xfId="10894"/>
    <cellStyle name="40% - Accent6 3 12 3" xfId="2971"/>
    <cellStyle name="40% - Accent6 3 12 3 2" xfId="10895"/>
    <cellStyle name="40% - Accent6 3 12 4" xfId="2972"/>
    <cellStyle name="40% - Accent6 3 12 4 2" xfId="10896"/>
    <cellStyle name="40% - Accent6 3 12 5" xfId="10897"/>
    <cellStyle name="40% - Accent6 3 13" xfId="2973"/>
    <cellStyle name="40% - Accent6 3 13 2" xfId="2974"/>
    <cellStyle name="40% - Accent6 3 13 2 2" xfId="10898"/>
    <cellStyle name="40% - Accent6 3 13 3" xfId="2975"/>
    <cellStyle name="40% - Accent6 3 13 3 2" xfId="10899"/>
    <cellStyle name="40% - Accent6 3 13 4" xfId="2976"/>
    <cellStyle name="40% - Accent6 3 13 4 2" xfId="10900"/>
    <cellStyle name="40% - Accent6 3 13 5" xfId="10901"/>
    <cellStyle name="40% - Accent6 3 14" xfId="2977"/>
    <cellStyle name="40% - Accent6 3 14 2" xfId="2978"/>
    <cellStyle name="40% - Accent6 3 14 2 2" xfId="10902"/>
    <cellStyle name="40% - Accent6 3 14 3" xfId="2979"/>
    <cellStyle name="40% - Accent6 3 14 3 2" xfId="10903"/>
    <cellStyle name="40% - Accent6 3 14 4" xfId="2980"/>
    <cellStyle name="40% - Accent6 3 14 4 2" xfId="10904"/>
    <cellStyle name="40% - Accent6 3 14 5" xfId="10905"/>
    <cellStyle name="40% - Accent6 3 15" xfId="2981"/>
    <cellStyle name="40% - Accent6 3 15 2" xfId="10906"/>
    <cellStyle name="40% - Accent6 3 16" xfId="2982"/>
    <cellStyle name="40% - Accent6 3 16 2" xfId="10907"/>
    <cellStyle name="40% - Accent6 3 17" xfId="2983"/>
    <cellStyle name="40% - Accent6 3 17 2" xfId="10908"/>
    <cellStyle name="40% - Accent6 3 18" xfId="10909"/>
    <cellStyle name="40% - Accent6 3 2" xfId="284"/>
    <cellStyle name="40% - Accent6 3 2 2" xfId="2984"/>
    <cellStyle name="40% - Accent6 3 2 2 2" xfId="10910"/>
    <cellStyle name="40% - Accent6 3 2 3" xfId="2985"/>
    <cellStyle name="40% - Accent6 3 2 3 2" xfId="10911"/>
    <cellStyle name="40% - Accent6 3 2 4" xfId="2986"/>
    <cellStyle name="40% - Accent6 3 2 4 2" xfId="10912"/>
    <cellStyle name="40% - Accent6 3 2 5" xfId="10913"/>
    <cellStyle name="40% - Accent6 3 3" xfId="285"/>
    <cellStyle name="40% - Accent6 3 3 2" xfId="2987"/>
    <cellStyle name="40% - Accent6 3 3 2 2" xfId="10914"/>
    <cellStyle name="40% - Accent6 3 3 3" xfId="2988"/>
    <cellStyle name="40% - Accent6 3 3 3 2" xfId="10915"/>
    <cellStyle name="40% - Accent6 3 3 4" xfId="2989"/>
    <cellStyle name="40% - Accent6 3 3 4 2" xfId="10916"/>
    <cellStyle name="40% - Accent6 3 3 5" xfId="10917"/>
    <cellStyle name="40% - Accent6 3 4" xfId="286"/>
    <cellStyle name="40% - Accent6 3 4 2" xfId="2990"/>
    <cellStyle name="40% - Accent6 3 4 2 2" xfId="10918"/>
    <cellStyle name="40% - Accent6 3 4 3" xfId="2991"/>
    <cellStyle name="40% - Accent6 3 4 3 2" xfId="10919"/>
    <cellStyle name="40% - Accent6 3 4 4" xfId="2992"/>
    <cellStyle name="40% - Accent6 3 4 4 2" xfId="10920"/>
    <cellStyle name="40% - Accent6 3 4 5" xfId="10921"/>
    <cellStyle name="40% - Accent6 3 5" xfId="287"/>
    <cellStyle name="40% - Accent6 3 5 2" xfId="2993"/>
    <cellStyle name="40% - Accent6 3 5 2 2" xfId="10922"/>
    <cellStyle name="40% - Accent6 3 5 3" xfId="2994"/>
    <cellStyle name="40% - Accent6 3 5 3 2" xfId="10923"/>
    <cellStyle name="40% - Accent6 3 5 4" xfId="2995"/>
    <cellStyle name="40% - Accent6 3 5 4 2" xfId="10924"/>
    <cellStyle name="40% - Accent6 3 5 5" xfId="10925"/>
    <cellStyle name="40% - Accent6 3 6" xfId="288"/>
    <cellStyle name="40% - Accent6 3 6 2" xfId="2996"/>
    <cellStyle name="40% - Accent6 3 6 2 2" xfId="10926"/>
    <cellStyle name="40% - Accent6 3 6 3" xfId="2997"/>
    <cellStyle name="40% - Accent6 3 6 3 2" xfId="10927"/>
    <cellStyle name="40% - Accent6 3 6 4" xfId="2998"/>
    <cellStyle name="40% - Accent6 3 6 4 2" xfId="10928"/>
    <cellStyle name="40% - Accent6 3 6 5" xfId="10929"/>
    <cellStyle name="40% - Accent6 3 7" xfId="2999"/>
    <cellStyle name="40% - Accent6 3 7 2" xfId="3000"/>
    <cellStyle name="40% - Accent6 3 7 2 2" xfId="10930"/>
    <cellStyle name="40% - Accent6 3 7 3" xfId="3001"/>
    <cellStyle name="40% - Accent6 3 7 3 2" xfId="10931"/>
    <cellStyle name="40% - Accent6 3 7 4" xfId="3002"/>
    <cellStyle name="40% - Accent6 3 7 4 2" xfId="10932"/>
    <cellStyle name="40% - Accent6 3 7 5" xfId="10933"/>
    <cellStyle name="40% - Accent6 3 8" xfId="3003"/>
    <cellStyle name="40% - Accent6 3 8 2" xfId="3004"/>
    <cellStyle name="40% - Accent6 3 8 2 2" xfId="10934"/>
    <cellStyle name="40% - Accent6 3 8 3" xfId="3005"/>
    <cellStyle name="40% - Accent6 3 8 3 2" xfId="10935"/>
    <cellStyle name="40% - Accent6 3 8 4" xfId="3006"/>
    <cellStyle name="40% - Accent6 3 8 4 2" xfId="10936"/>
    <cellStyle name="40% - Accent6 3 8 5" xfId="10937"/>
    <cellStyle name="40% - Accent6 3 9" xfId="3007"/>
    <cellStyle name="40% - Accent6 3 9 2" xfId="3008"/>
    <cellStyle name="40% - Accent6 3 9 2 2" xfId="10938"/>
    <cellStyle name="40% - Accent6 3 9 3" xfId="3009"/>
    <cellStyle name="40% - Accent6 3 9 3 2" xfId="10939"/>
    <cellStyle name="40% - Accent6 3 9 4" xfId="3010"/>
    <cellStyle name="40% - Accent6 3 9 4 2" xfId="10940"/>
    <cellStyle name="40% - Accent6 3 9 5" xfId="10941"/>
    <cellStyle name="40% - Accent6 4" xfId="3011"/>
    <cellStyle name="40% - Accent6 4 10" xfId="3012"/>
    <cellStyle name="40% - Accent6 4 10 2" xfId="6822"/>
    <cellStyle name="40% - Accent6 4 10 2 2" xfId="13257"/>
    <cellStyle name="40% - Accent6 4 10 2 2 2" xfId="16629"/>
    <cellStyle name="40% - Accent6 4 10 2 3" xfId="16628"/>
    <cellStyle name="40% - Accent6 4 10 3" xfId="11798"/>
    <cellStyle name="40% - Accent6 4 10 3 2" xfId="16630"/>
    <cellStyle name="40% - Accent6 4 10 4" xfId="16627"/>
    <cellStyle name="40% - Accent6 4 11" xfId="3013"/>
    <cellStyle name="40% - Accent6 4 11 2" xfId="6823"/>
    <cellStyle name="40% - Accent6 4 11 2 2" xfId="13258"/>
    <cellStyle name="40% - Accent6 4 11 2 2 2" xfId="16633"/>
    <cellStyle name="40% - Accent6 4 11 2 3" xfId="16632"/>
    <cellStyle name="40% - Accent6 4 11 3" xfId="11799"/>
    <cellStyle name="40% - Accent6 4 11 3 2" xfId="16634"/>
    <cellStyle name="40% - Accent6 4 11 4" xfId="16631"/>
    <cellStyle name="40% - Accent6 4 12" xfId="3014"/>
    <cellStyle name="40% - Accent6 4 12 2" xfId="6824"/>
    <cellStyle name="40% - Accent6 4 12 2 2" xfId="13259"/>
    <cellStyle name="40% - Accent6 4 12 2 2 2" xfId="16637"/>
    <cellStyle name="40% - Accent6 4 12 2 3" xfId="16636"/>
    <cellStyle name="40% - Accent6 4 12 3" xfId="11800"/>
    <cellStyle name="40% - Accent6 4 12 3 2" xfId="16638"/>
    <cellStyle name="40% - Accent6 4 12 4" xfId="16635"/>
    <cellStyle name="40% - Accent6 4 13" xfId="3015"/>
    <cellStyle name="40% - Accent6 4 13 2" xfId="6825"/>
    <cellStyle name="40% - Accent6 4 13 2 2" xfId="13260"/>
    <cellStyle name="40% - Accent6 4 13 2 2 2" xfId="16641"/>
    <cellStyle name="40% - Accent6 4 13 2 3" xfId="16640"/>
    <cellStyle name="40% - Accent6 4 13 3" xfId="11801"/>
    <cellStyle name="40% - Accent6 4 13 3 2" xfId="16642"/>
    <cellStyle name="40% - Accent6 4 13 4" xfId="16639"/>
    <cellStyle name="40% - Accent6 4 14" xfId="3016"/>
    <cellStyle name="40% - Accent6 4 14 2" xfId="6826"/>
    <cellStyle name="40% - Accent6 4 14 2 2" xfId="13261"/>
    <cellStyle name="40% - Accent6 4 14 2 2 2" xfId="16645"/>
    <cellStyle name="40% - Accent6 4 14 2 3" xfId="16644"/>
    <cellStyle name="40% - Accent6 4 14 3" xfId="11802"/>
    <cellStyle name="40% - Accent6 4 14 3 2" xfId="16646"/>
    <cellStyle name="40% - Accent6 4 14 4" xfId="16643"/>
    <cellStyle name="40% - Accent6 4 15" xfId="10942"/>
    <cellStyle name="40% - Accent6 4 2" xfId="3017"/>
    <cellStyle name="40% - Accent6 4 2 2" xfId="3018"/>
    <cellStyle name="40% - Accent6 4 2 2 2" xfId="6828"/>
    <cellStyle name="40% - Accent6 4 2 2 2 2" xfId="13263"/>
    <cellStyle name="40% - Accent6 4 2 2 2 2 2" xfId="16650"/>
    <cellStyle name="40% - Accent6 4 2 2 2 3" xfId="16649"/>
    <cellStyle name="40% - Accent6 4 2 2 3" xfId="11804"/>
    <cellStyle name="40% - Accent6 4 2 2 3 2" xfId="16651"/>
    <cellStyle name="40% - Accent6 4 2 2 4" xfId="16648"/>
    <cellStyle name="40% - Accent6 4 2 3" xfId="6827"/>
    <cellStyle name="40% - Accent6 4 2 3 2" xfId="13262"/>
    <cellStyle name="40% - Accent6 4 2 3 2 2" xfId="16653"/>
    <cellStyle name="40% - Accent6 4 2 3 3" xfId="16652"/>
    <cellStyle name="40% - Accent6 4 2 4" xfId="7915"/>
    <cellStyle name="40% - Accent6 4 2 4 2" xfId="14350"/>
    <cellStyle name="40% - Accent6 4 2 4 2 2" xfId="16655"/>
    <cellStyle name="40% - Accent6 4 2 4 3" xfId="16654"/>
    <cellStyle name="40% - Accent6 4 2 5" xfId="11803"/>
    <cellStyle name="40% - Accent6 4 2 5 2" xfId="16656"/>
    <cellStyle name="40% - Accent6 4 2 6" xfId="16647"/>
    <cellStyle name="40% - Accent6 4 3" xfId="3019"/>
    <cellStyle name="40% - Accent6 4 3 2" xfId="3020"/>
    <cellStyle name="40% - Accent6 4 3 2 2" xfId="6830"/>
    <cellStyle name="40% - Accent6 4 3 2 2 2" xfId="13265"/>
    <cellStyle name="40% - Accent6 4 3 2 2 2 2" xfId="16660"/>
    <cellStyle name="40% - Accent6 4 3 2 2 3" xfId="16659"/>
    <cellStyle name="40% - Accent6 4 3 2 3" xfId="11806"/>
    <cellStyle name="40% - Accent6 4 3 2 3 2" xfId="16661"/>
    <cellStyle name="40% - Accent6 4 3 2 4" xfId="16658"/>
    <cellStyle name="40% - Accent6 4 3 3" xfId="6829"/>
    <cellStyle name="40% - Accent6 4 3 3 2" xfId="13264"/>
    <cellStyle name="40% - Accent6 4 3 3 2 2" xfId="16663"/>
    <cellStyle name="40% - Accent6 4 3 3 3" xfId="16662"/>
    <cellStyle name="40% - Accent6 4 3 4" xfId="7916"/>
    <cellStyle name="40% - Accent6 4 3 4 2" xfId="14351"/>
    <cellStyle name="40% - Accent6 4 3 4 2 2" xfId="16665"/>
    <cellStyle name="40% - Accent6 4 3 4 3" xfId="16664"/>
    <cellStyle name="40% - Accent6 4 3 5" xfId="11805"/>
    <cellStyle name="40% - Accent6 4 3 5 2" xfId="16666"/>
    <cellStyle name="40% - Accent6 4 3 6" xfId="16657"/>
    <cellStyle name="40% - Accent6 4 4" xfId="3021"/>
    <cellStyle name="40% - Accent6 4 4 2" xfId="3022"/>
    <cellStyle name="40% - Accent6 4 4 2 2" xfId="10943"/>
    <cellStyle name="40% - Accent6 4 4 3" xfId="3023"/>
    <cellStyle name="40% - Accent6 4 4 3 2" xfId="6831"/>
    <cellStyle name="40% - Accent6 4 4 3 2 2" xfId="13266"/>
    <cellStyle name="40% - Accent6 4 4 3 2 2 2" xfId="16669"/>
    <cellStyle name="40% - Accent6 4 4 3 2 3" xfId="16668"/>
    <cellStyle name="40% - Accent6 4 4 3 3" xfId="11807"/>
    <cellStyle name="40% - Accent6 4 4 3 3 2" xfId="16670"/>
    <cellStyle name="40% - Accent6 4 4 3 4" xfId="16667"/>
    <cellStyle name="40% - Accent6 4 4 4" xfId="10944"/>
    <cellStyle name="40% - Accent6 4 5" xfId="3024"/>
    <cellStyle name="40% - Accent6 4 5 2" xfId="3025"/>
    <cellStyle name="40% - Accent6 4 5 2 2" xfId="10945"/>
    <cellStyle name="40% - Accent6 4 5 3" xfId="3026"/>
    <cellStyle name="40% - Accent6 4 5 3 2" xfId="6832"/>
    <cellStyle name="40% - Accent6 4 5 3 2 2" xfId="13267"/>
    <cellStyle name="40% - Accent6 4 5 3 2 2 2" xfId="16673"/>
    <cellStyle name="40% - Accent6 4 5 3 2 3" xfId="16672"/>
    <cellStyle name="40% - Accent6 4 5 3 3" xfId="11808"/>
    <cellStyle name="40% - Accent6 4 5 3 3 2" xfId="16674"/>
    <cellStyle name="40% - Accent6 4 5 3 4" xfId="16671"/>
    <cellStyle name="40% - Accent6 4 5 4" xfId="10946"/>
    <cellStyle name="40% - Accent6 4 6" xfId="3027"/>
    <cellStyle name="40% - Accent6 4 6 2" xfId="3028"/>
    <cellStyle name="40% - Accent6 4 6 2 2" xfId="10947"/>
    <cellStyle name="40% - Accent6 4 6 3" xfId="3029"/>
    <cellStyle name="40% - Accent6 4 6 3 2" xfId="6833"/>
    <cellStyle name="40% - Accent6 4 6 3 2 2" xfId="13268"/>
    <cellStyle name="40% - Accent6 4 6 3 2 2 2" xfId="16677"/>
    <cellStyle name="40% - Accent6 4 6 3 2 3" xfId="16676"/>
    <cellStyle name="40% - Accent6 4 6 3 3" xfId="11809"/>
    <cellStyle name="40% - Accent6 4 6 3 3 2" xfId="16678"/>
    <cellStyle name="40% - Accent6 4 6 3 4" xfId="16675"/>
    <cellStyle name="40% - Accent6 4 6 4" xfId="10948"/>
    <cellStyle name="40% - Accent6 4 7" xfId="3030"/>
    <cellStyle name="40% - Accent6 4 7 2" xfId="6834"/>
    <cellStyle name="40% - Accent6 4 7 2 2" xfId="13269"/>
    <cellStyle name="40% - Accent6 4 7 2 2 2" xfId="16681"/>
    <cellStyle name="40% - Accent6 4 7 2 3" xfId="16680"/>
    <cellStyle name="40% - Accent6 4 7 3" xfId="11810"/>
    <cellStyle name="40% - Accent6 4 7 3 2" xfId="16682"/>
    <cellStyle name="40% - Accent6 4 7 4" xfId="16679"/>
    <cellStyle name="40% - Accent6 4 8" xfId="3031"/>
    <cellStyle name="40% - Accent6 4 8 2" xfId="6835"/>
    <cellStyle name="40% - Accent6 4 8 2 2" xfId="13270"/>
    <cellStyle name="40% - Accent6 4 8 2 2 2" xfId="16685"/>
    <cellStyle name="40% - Accent6 4 8 2 3" xfId="16684"/>
    <cellStyle name="40% - Accent6 4 8 3" xfId="11811"/>
    <cellStyle name="40% - Accent6 4 8 3 2" xfId="16686"/>
    <cellStyle name="40% - Accent6 4 8 4" xfId="16683"/>
    <cellStyle name="40% - Accent6 4 9" xfId="3032"/>
    <cellStyle name="40% - Accent6 4 9 2" xfId="6836"/>
    <cellStyle name="40% - Accent6 4 9 2 2" xfId="13271"/>
    <cellStyle name="40% - Accent6 4 9 2 2 2" xfId="16689"/>
    <cellStyle name="40% - Accent6 4 9 2 3" xfId="16688"/>
    <cellStyle name="40% - Accent6 4 9 3" xfId="11812"/>
    <cellStyle name="40% - Accent6 4 9 3 2" xfId="16690"/>
    <cellStyle name="40% - Accent6 4 9 4" xfId="16687"/>
    <cellStyle name="40% - Accent6 5" xfId="3033"/>
    <cellStyle name="40% - Accent6 5 2" xfId="3034"/>
    <cellStyle name="40% - Accent6 5 2 2" xfId="10949"/>
    <cellStyle name="40% - Accent6 5 3" xfId="3035"/>
    <cellStyle name="40% - Accent6 5 3 2" xfId="10950"/>
    <cellStyle name="40% - Accent6 5 4" xfId="3036"/>
    <cellStyle name="40% - Accent6 5 4 2" xfId="10951"/>
    <cellStyle name="40% - Accent6 5 5" xfId="10952"/>
    <cellStyle name="40% - Accent6 6" xfId="3037"/>
    <cellStyle name="40% - Accent6 6 2" xfId="10953"/>
    <cellStyle name="40% - Accent6 7" xfId="3038"/>
    <cellStyle name="40% - Accent6 7 2" xfId="10954"/>
    <cellStyle name="40% - Accent6 8" xfId="3039"/>
    <cellStyle name="40% - Accent6 8 2" xfId="10955"/>
    <cellStyle name="40% - Accent6 9" xfId="3040"/>
    <cellStyle name="40% - Accent6 9 2" xfId="10956"/>
    <cellStyle name="40% – rõhk1" xfId="2" builtinId="31" customBuiltin="1"/>
    <cellStyle name="40% – rõhk1 10" xfId="6321"/>
    <cellStyle name="40% – rõhk1 10 2" xfId="7779"/>
    <cellStyle name="40% – rõhk1 10 2 2" xfId="14214"/>
    <cellStyle name="40% – rõhk1 10 2 2 2" xfId="16693"/>
    <cellStyle name="40% – rõhk1 10 2 3" xfId="16692"/>
    <cellStyle name="40% – rõhk1 10 3" xfId="12756"/>
    <cellStyle name="40% – rõhk1 10 3 2" xfId="16694"/>
    <cellStyle name="40% – rõhk1 10 4" xfId="16691"/>
    <cellStyle name="40% – rõhk1 11" xfId="6837"/>
    <cellStyle name="40% – rõhk1 11 2" xfId="13272"/>
    <cellStyle name="40% – rõhk1 11 2 2" xfId="16696"/>
    <cellStyle name="40% – rõhk1 11 3" xfId="16695"/>
    <cellStyle name="40% – rõhk1 12" xfId="11267"/>
    <cellStyle name="40% – rõhk1 12 2" xfId="16697"/>
    <cellStyle name="40% – rõhk1 2" xfId="3041"/>
    <cellStyle name="40% – rõhk1 2 2" xfId="3042"/>
    <cellStyle name="40% – rõhk1 2 2 2" xfId="6322"/>
    <cellStyle name="40% – rõhk1 2 2 2 2" xfId="7780"/>
    <cellStyle name="40% – rõhk1 2 2 2 2 2" xfId="14215"/>
    <cellStyle name="40% – rõhk1 2 2 2 2 2 2" xfId="16702"/>
    <cellStyle name="40% – rõhk1 2 2 2 2 3" xfId="16701"/>
    <cellStyle name="40% – rõhk1 2 2 2 3" xfId="12757"/>
    <cellStyle name="40% – rõhk1 2 2 2 3 2" xfId="16703"/>
    <cellStyle name="40% – rõhk1 2 2 2 4" xfId="16700"/>
    <cellStyle name="40% – rõhk1 2 2 3" xfId="6839"/>
    <cellStyle name="40% – rõhk1 2 2 3 2" xfId="13274"/>
    <cellStyle name="40% – rõhk1 2 2 3 2 2" xfId="16705"/>
    <cellStyle name="40% – rõhk1 2 2 3 3" xfId="16704"/>
    <cellStyle name="40% – rõhk1 2 2 4" xfId="11814"/>
    <cellStyle name="40% – rõhk1 2 2 4 2" xfId="16706"/>
    <cellStyle name="40% – rõhk1 2 2 5" xfId="16699"/>
    <cellStyle name="40% – rõhk1 2 3" xfId="6323"/>
    <cellStyle name="40% – rõhk1 2 3 2" xfId="7781"/>
    <cellStyle name="40% – rõhk1 2 3 2 2" xfId="14216"/>
    <cellStyle name="40% – rõhk1 2 3 2 2 2" xfId="16709"/>
    <cellStyle name="40% – rõhk1 2 3 2 3" xfId="16708"/>
    <cellStyle name="40% – rõhk1 2 3 3" xfId="12758"/>
    <cellStyle name="40% – rõhk1 2 3 3 2" xfId="16710"/>
    <cellStyle name="40% – rõhk1 2 3 4" xfId="16707"/>
    <cellStyle name="40% – rõhk1 2 4" xfId="6838"/>
    <cellStyle name="40% – rõhk1 2 4 2" xfId="13273"/>
    <cellStyle name="40% – rõhk1 2 4 2 2" xfId="16712"/>
    <cellStyle name="40% – rõhk1 2 4 3" xfId="16711"/>
    <cellStyle name="40% – rõhk1 2 5" xfId="11813"/>
    <cellStyle name="40% – rõhk1 2 5 2" xfId="16713"/>
    <cellStyle name="40% – rõhk1 2 6" xfId="16698"/>
    <cellStyle name="40% – rõhk1 3" xfId="3043"/>
    <cellStyle name="40% – rõhk1 3 2" xfId="6324"/>
    <cellStyle name="40% – rõhk1 3 2 2" xfId="7782"/>
    <cellStyle name="40% – rõhk1 3 2 2 2" xfId="14217"/>
    <cellStyle name="40% – rõhk1 3 2 2 2 2" xfId="16717"/>
    <cellStyle name="40% – rõhk1 3 2 2 3" xfId="16716"/>
    <cellStyle name="40% – rõhk1 3 2 3" xfId="12759"/>
    <cellStyle name="40% – rõhk1 3 2 3 2" xfId="16718"/>
    <cellStyle name="40% – rõhk1 3 2 4" xfId="16715"/>
    <cellStyle name="40% – rõhk1 3 3" xfId="6840"/>
    <cellStyle name="40% – rõhk1 3 3 2" xfId="13275"/>
    <cellStyle name="40% – rõhk1 3 3 2 2" xfId="16720"/>
    <cellStyle name="40% – rõhk1 3 3 3" xfId="16719"/>
    <cellStyle name="40% – rõhk1 3 4" xfId="11815"/>
    <cellStyle name="40% – rõhk1 3 4 2" xfId="16721"/>
    <cellStyle name="40% – rõhk1 3 5" xfId="16714"/>
    <cellStyle name="40% – rõhk1 4" xfId="3044"/>
    <cellStyle name="40% – rõhk1 4 2" xfId="6325"/>
    <cellStyle name="40% – rõhk1 4 2 2" xfId="7783"/>
    <cellStyle name="40% – rõhk1 4 2 2 2" xfId="14218"/>
    <cellStyle name="40% – rõhk1 4 2 2 2 2" xfId="16725"/>
    <cellStyle name="40% – rõhk1 4 2 2 3" xfId="16724"/>
    <cellStyle name="40% – rõhk1 4 2 3" xfId="12760"/>
    <cellStyle name="40% – rõhk1 4 2 3 2" xfId="16726"/>
    <cellStyle name="40% – rõhk1 4 2 4" xfId="16723"/>
    <cellStyle name="40% – rõhk1 4 3" xfId="6841"/>
    <cellStyle name="40% – rõhk1 4 3 2" xfId="13276"/>
    <cellStyle name="40% – rõhk1 4 3 2 2" xfId="16728"/>
    <cellStyle name="40% – rõhk1 4 3 3" xfId="16727"/>
    <cellStyle name="40% – rõhk1 4 4" xfId="11816"/>
    <cellStyle name="40% – rõhk1 4 4 2" xfId="16729"/>
    <cellStyle name="40% – rõhk1 4 5" xfId="16722"/>
    <cellStyle name="40% – rõhk1 5" xfId="3045"/>
    <cellStyle name="40% – rõhk1 5 2" xfId="6326"/>
    <cellStyle name="40% – rõhk1 5 2 2" xfId="7784"/>
    <cellStyle name="40% – rõhk1 5 2 2 2" xfId="14219"/>
    <cellStyle name="40% – rõhk1 5 2 2 2 2" xfId="16733"/>
    <cellStyle name="40% – rõhk1 5 2 2 3" xfId="16732"/>
    <cellStyle name="40% – rõhk1 5 2 3" xfId="12761"/>
    <cellStyle name="40% – rõhk1 5 2 3 2" xfId="16734"/>
    <cellStyle name="40% – rõhk1 5 2 4" xfId="16731"/>
    <cellStyle name="40% – rõhk1 5 3" xfId="6842"/>
    <cellStyle name="40% – rõhk1 5 3 2" xfId="13277"/>
    <cellStyle name="40% – rõhk1 5 3 2 2" xfId="16736"/>
    <cellStyle name="40% – rõhk1 5 3 3" xfId="16735"/>
    <cellStyle name="40% – rõhk1 5 4" xfId="11817"/>
    <cellStyle name="40% – rõhk1 5 4 2" xfId="16737"/>
    <cellStyle name="40% – rõhk1 5 5" xfId="16730"/>
    <cellStyle name="40% – rõhk1 6" xfId="3046"/>
    <cellStyle name="40% – rõhk1 6 2" xfId="6327"/>
    <cellStyle name="40% – rõhk1 6 2 2" xfId="7785"/>
    <cellStyle name="40% – rõhk1 6 2 2 2" xfId="14220"/>
    <cellStyle name="40% – rõhk1 6 2 2 2 2" xfId="16741"/>
    <cellStyle name="40% – rõhk1 6 2 2 3" xfId="16740"/>
    <cellStyle name="40% – rõhk1 6 2 3" xfId="12762"/>
    <cellStyle name="40% – rõhk1 6 2 3 2" xfId="16742"/>
    <cellStyle name="40% – rõhk1 6 2 4" xfId="16739"/>
    <cellStyle name="40% – rõhk1 6 3" xfId="6843"/>
    <cellStyle name="40% – rõhk1 6 3 2" xfId="13278"/>
    <cellStyle name="40% – rõhk1 6 3 2 2" xfId="16744"/>
    <cellStyle name="40% – rõhk1 6 3 3" xfId="16743"/>
    <cellStyle name="40% – rõhk1 6 4" xfId="11818"/>
    <cellStyle name="40% – rõhk1 6 4 2" xfId="16745"/>
    <cellStyle name="40% – rõhk1 6 5" xfId="16738"/>
    <cellStyle name="40% – rõhk1 7" xfId="3047"/>
    <cellStyle name="40% – rõhk1 7 2" xfId="6328"/>
    <cellStyle name="40% – rõhk1 7 2 2" xfId="7786"/>
    <cellStyle name="40% – rõhk1 7 2 2 2" xfId="14221"/>
    <cellStyle name="40% – rõhk1 7 2 2 2 2" xfId="16749"/>
    <cellStyle name="40% – rõhk1 7 2 2 3" xfId="16748"/>
    <cellStyle name="40% – rõhk1 7 2 3" xfId="12763"/>
    <cellStyle name="40% – rõhk1 7 2 3 2" xfId="16750"/>
    <cellStyle name="40% – rõhk1 7 2 4" xfId="16747"/>
    <cellStyle name="40% – rõhk1 7 3" xfId="6844"/>
    <cellStyle name="40% – rõhk1 7 3 2" xfId="13279"/>
    <cellStyle name="40% – rõhk1 7 3 2 2" xfId="16752"/>
    <cellStyle name="40% – rõhk1 7 3 3" xfId="16751"/>
    <cellStyle name="40% – rõhk1 7 4" xfId="11819"/>
    <cellStyle name="40% – rõhk1 7 4 2" xfId="16753"/>
    <cellStyle name="40% – rõhk1 7 5" xfId="16746"/>
    <cellStyle name="40% – rõhk1 8" xfId="3048"/>
    <cellStyle name="40% – rõhk1 8 2" xfId="6329"/>
    <cellStyle name="40% – rõhk1 8 2 2" xfId="7787"/>
    <cellStyle name="40% – rõhk1 8 2 2 2" xfId="14222"/>
    <cellStyle name="40% – rõhk1 8 2 2 2 2" xfId="16757"/>
    <cellStyle name="40% – rõhk1 8 2 2 3" xfId="16756"/>
    <cellStyle name="40% – rõhk1 8 2 3" xfId="12764"/>
    <cellStyle name="40% – rõhk1 8 2 3 2" xfId="16758"/>
    <cellStyle name="40% – rõhk1 8 2 4" xfId="16755"/>
    <cellStyle name="40% – rõhk1 8 3" xfId="6845"/>
    <cellStyle name="40% – rõhk1 8 3 2" xfId="13280"/>
    <cellStyle name="40% – rõhk1 8 3 2 2" xfId="16760"/>
    <cellStyle name="40% – rõhk1 8 3 3" xfId="16759"/>
    <cellStyle name="40% – rõhk1 8 4" xfId="11820"/>
    <cellStyle name="40% – rõhk1 8 4 2" xfId="16761"/>
    <cellStyle name="40% – rõhk1 8 5" xfId="16754"/>
    <cellStyle name="40% – rõhk1 9" xfId="6330"/>
    <cellStyle name="40% – rõhk1 9 2" xfId="7788"/>
    <cellStyle name="40% – rõhk1 9 2 2" xfId="14223"/>
    <cellStyle name="40% – rõhk1 9 2 2 2" xfId="16764"/>
    <cellStyle name="40% – rõhk1 9 2 3" xfId="16763"/>
    <cellStyle name="40% – rõhk1 9 3" xfId="12765"/>
    <cellStyle name="40% – rõhk1 9 3 2" xfId="16765"/>
    <cellStyle name="40% – rõhk1 9 4" xfId="16762"/>
    <cellStyle name="40% – rõhk2" xfId="5" builtinId="35" customBuiltin="1"/>
    <cellStyle name="40% – rõhk2 10" xfId="6331"/>
    <cellStyle name="40% – rõhk2 10 2" xfId="7789"/>
    <cellStyle name="40% – rõhk2 10 2 2" xfId="14224"/>
    <cellStyle name="40% – rõhk2 10 2 2 2" xfId="16768"/>
    <cellStyle name="40% – rõhk2 10 2 3" xfId="16767"/>
    <cellStyle name="40% – rõhk2 10 3" xfId="12766"/>
    <cellStyle name="40% – rõhk2 10 3 2" xfId="16769"/>
    <cellStyle name="40% – rõhk2 10 4" xfId="16766"/>
    <cellStyle name="40% – rõhk2 11" xfId="6846"/>
    <cellStyle name="40% – rõhk2 11 2" xfId="13281"/>
    <cellStyle name="40% – rõhk2 11 2 2" xfId="16771"/>
    <cellStyle name="40% – rõhk2 11 3" xfId="16770"/>
    <cellStyle name="40% – rõhk2 12" xfId="11269"/>
    <cellStyle name="40% – rõhk2 12 2" xfId="16772"/>
    <cellStyle name="40% – rõhk2 2" xfId="3049"/>
    <cellStyle name="40% – rõhk2 2 2" xfId="3050"/>
    <cellStyle name="40% – rõhk2 2 2 2" xfId="6332"/>
    <cellStyle name="40% – rõhk2 2 2 2 2" xfId="7790"/>
    <cellStyle name="40% – rõhk2 2 2 2 2 2" xfId="14225"/>
    <cellStyle name="40% – rõhk2 2 2 2 2 2 2" xfId="16777"/>
    <cellStyle name="40% – rõhk2 2 2 2 2 3" xfId="16776"/>
    <cellStyle name="40% – rõhk2 2 2 2 3" xfId="12767"/>
    <cellStyle name="40% – rõhk2 2 2 2 3 2" xfId="16778"/>
    <cellStyle name="40% – rõhk2 2 2 2 4" xfId="16775"/>
    <cellStyle name="40% – rõhk2 2 2 3" xfId="6848"/>
    <cellStyle name="40% – rõhk2 2 2 3 2" xfId="13283"/>
    <cellStyle name="40% – rõhk2 2 2 3 2 2" xfId="16780"/>
    <cellStyle name="40% – rõhk2 2 2 3 3" xfId="16779"/>
    <cellStyle name="40% – rõhk2 2 2 4" xfId="11822"/>
    <cellStyle name="40% – rõhk2 2 2 4 2" xfId="16781"/>
    <cellStyle name="40% – rõhk2 2 2 5" xfId="16774"/>
    <cellStyle name="40% – rõhk2 2 3" xfId="6333"/>
    <cellStyle name="40% – rõhk2 2 3 2" xfId="7791"/>
    <cellStyle name="40% – rõhk2 2 3 2 2" xfId="14226"/>
    <cellStyle name="40% – rõhk2 2 3 2 2 2" xfId="16784"/>
    <cellStyle name="40% – rõhk2 2 3 2 3" xfId="16783"/>
    <cellStyle name="40% – rõhk2 2 3 3" xfId="12768"/>
    <cellStyle name="40% – rõhk2 2 3 3 2" xfId="16785"/>
    <cellStyle name="40% – rõhk2 2 3 4" xfId="16782"/>
    <cellStyle name="40% – rõhk2 2 4" xfId="6847"/>
    <cellStyle name="40% – rõhk2 2 4 2" xfId="13282"/>
    <cellStyle name="40% – rõhk2 2 4 2 2" xfId="16787"/>
    <cellStyle name="40% – rõhk2 2 4 3" xfId="16786"/>
    <cellStyle name="40% – rõhk2 2 5" xfId="11821"/>
    <cellStyle name="40% – rõhk2 2 5 2" xfId="16788"/>
    <cellStyle name="40% – rõhk2 2 6" xfId="16773"/>
    <cellStyle name="40% – rõhk2 3" xfId="3051"/>
    <cellStyle name="40% – rõhk2 3 2" xfId="6334"/>
    <cellStyle name="40% – rõhk2 3 2 2" xfId="7792"/>
    <cellStyle name="40% – rõhk2 3 2 2 2" xfId="14227"/>
    <cellStyle name="40% – rõhk2 3 2 2 2 2" xfId="16792"/>
    <cellStyle name="40% – rõhk2 3 2 2 3" xfId="16791"/>
    <cellStyle name="40% – rõhk2 3 2 3" xfId="12769"/>
    <cellStyle name="40% – rõhk2 3 2 3 2" xfId="16793"/>
    <cellStyle name="40% – rõhk2 3 2 4" xfId="16790"/>
    <cellStyle name="40% – rõhk2 3 3" xfId="6849"/>
    <cellStyle name="40% – rõhk2 3 3 2" xfId="13284"/>
    <cellStyle name="40% – rõhk2 3 3 2 2" xfId="16795"/>
    <cellStyle name="40% – rõhk2 3 3 3" xfId="16794"/>
    <cellStyle name="40% – rõhk2 3 4" xfId="11823"/>
    <cellStyle name="40% – rõhk2 3 4 2" xfId="16796"/>
    <cellStyle name="40% – rõhk2 3 5" xfId="16789"/>
    <cellStyle name="40% – rõhk2 4" xfId="3052"/>
    <cellStyle name="40% – rõhk2 4 2" xfId="6335"/>
    <cellStyle name="40% – rõhk2 4 2 2" xfId="7793"/>
    <cellStyle name="40% – rõhk2 4 2 2 2" xfId="14228"/>
    <cellStyle name="40% – rõhk2 4 2 2 2 2" xfId="16800"/>
    <cellStyle name="40% – rõhk2 4 2 2 3" xfId="16799"/>
    <cellStyle name="40% – rõhk2 4 2 3" xfId="12770"/>
    <cellStyle name="40% – rõhk2 4 2 3 2" xfId="16801"/>
    <cellStyle name="40% – rõhk2 4 2 4" xfId="16798"/>
    <cellStyle name="40% – rõhk2 4 3" xfId="6850"/>
    <cellStyle name="40% – rõhk2 4 3 2" xfId="13285"/>
    <cellStyle name="40% – rõhk2 4 3 2 2" xfId="16803"/>
    <cellStyle name="40% – rõhk2 4 3 3" xfId="16802"/>
    <cellStyle name="40% – rõhk2 4 4" xfId="11824"/>
    <cellStyle name="40% – rõhk2 4 4 2" xfId="16804"/>
    <cellStyle name="40% – rõhk2 4 5" xfId="16797"/>
    <cellStyle name="40% – rõhk2 5" xfId="3053"/>
    <cellStyle name="40% – rõhk2 5 2" xfId="6336"/>
    <cellStyle name="40% – rõhk2 5 2 2" xfId="7794"/>
    <cellStyle name="40% – rõhk2 5 2 2 2" xfId="14229"/>
    <cellStyle name="40% – rõhk2 5 2 2 2 2" xfId="16808"/>
    <cellStyle name="40% – rõhk2 5 2 2 3" xfId="16807"/>
    <cellStyle name="40% – rõhk2 5 2 3" xfId="12771"/>
    <cellStyle name="40% – rõhk2 5 2 3 2" xfId="16809"/>
    <cellStyle name="40% – rõhk2 5 2 4" xfId="16806"/>
    <cellStyle name="40% – rõhk2 5 3" xfId="6851"/>
    <cellStyle name="40% – rõhk2 5 3 2" xfId="13286"/>
    <cellStyle name="40% – rõhk2 5 3 2 2" xfId="16811"/>
    <cellStyle name="40% – rõhk2 5 3 3" xfId="16810"/>
    <cellStyle name="40% – rõhk2 5 4" xfId="11825"/>
    <cellStyle name="40% – rõhk2 5 4 2" xfId="16812"/>
    <cellStyle name="40% – rõhk2 5 5" xfId="16805"/>
    <cellStyle name="40% – rõhk2 6" xfId="3054"/>
    <cellStyle name="40% – rõhk2 6 2" xfId="6337"/>
    <cellStyle name="40% – rõhk2 6 2 2" xfId="7795"/>
    <cellStyle name="40% – rõhk2 6 2 2 2" xfId="14230"/>
    <cellStyle name="40% – rõhk2 6 2 2 2 2" xfId="16816"/>
    <cellStyle name="40% – rõhk2 6 2 2 3" xfId="16815"/>
    <cellStyle name="40% – rõhk2 6 2 3" xfId="12772"/>
    <cellStyle name="40% – rõhk2 6 2 3 2" xfId="16817"/>
    <cellStyle name="40% – rõhk2 6 2 4" xfId="16814"/>
    <cellStyle name="40% – rõhk2 6 3" xfId="6852"/>
    <cellStyle name="40% – rõhk2 6 3 2" xfId="13287"/>
    <cellStyle name="40% – rõhk2 6 3 2 2" xfId="16819"/>
    <cellStyle name="40% – rõhk2 6 3 3" xfId="16818"/>
    <cellStyle name="40% – rõhk2 6 4" xfId="11826"/>
    <cellStyle name="40% – rõhk2 6 4 2" xfId="16820"/>
    <cellStyle name="40% – rõhk2 6 5" xfId="16813"/>
    <cellStyle name="40% – rõhk2 7" xfId="3055"/>
    <cellStyle name="40% – rõhk2 7 2" xfId="6338"/>
    <cellStyle name="40% – rõhk2 7 2 2" xfId="7796"/>
    <cellStyle name="40% – rõhk2 7 2 2 2" xfId="14231"/>
    <cellStyle name="40% – rõhk2 7 2 2 2 2" xfId="16824"/>
    <cellStyle name="40% – rõhk2 7 2 2 3" xfId="16823"/>
    <cellStyle name="40% – rõhk2 7 2 3" xfId="12773"/>
    <cellStyle name="40% – rõhk2 7 2 3 2" xfId="16825"/>
    <cellStyle name="40% – rõhk2 7 2 4" xfId="16822"/>
    <cellStyle name="40% – rõhk2 7 3" xfId="6853"/>
    <cellStyle name="40% – rõhk2 7 3 2" xfId="13288"/>
    <cellStyle name="40% – rõhk2 7 3 2 2" xfId="16827"/>
    <cellStyle name="40% – rõhk2 7 3 3" xfId="16826"/>
    <cellStyle name="40% – rõhk2 7 4" xfId="11827"/>
    <cellStyle name="40% – rõhk2 7 4 2" xfId="16828"/>
    <cellStyle name="40% – rõhk2 7 5" xfId="16821"/>
    <cellStyle name="40% – rõhk2 8" xfId="3056"/>
    <cellStyle name="40% – rõhk2 8 2" xfId="6339"/>
    <cellStyle name="40% – rõhk2 8 2 2" xfId="7797"/>
    <cellStyle name="40% – rõhk2 8 2 2 2" xfId="14232"/>
    <cellStyle name="40% – rõhk2 8 2 2 2 2" xfId="16832"/>
    <cellStyle name="40% – rõhk2 8 2 2 3" xfId="16831"/>
    <cellStyle name="40% – rõhk2 8 2 3" xfId="12774"/>
    <cellStyle name="40% – rõhk2 8 2 3 2" xfId="16833"/>
    <cellStyle name="40% – rõhk2 8 2 4" xfId="16830"/>
    <cellStyle name="40% – rõhk2 8 3" xfId="6854"/>
    <cellStyle name="40% – rõhk2 8 3 2" xfId="13289"/>
    <cellStyle name="40% – rõhk2 8 3 2 2" xfId="16835"/>
    <cellStyle name="40% – rõhk2 8 3 3" xfId="16834"/>
    <cellStyle name="40% – rõhk2 8 4" xfId="11828"/>
    <cellStyle name="40% – rõhk2 8 4 2" xfId="16836"/>
    <cellStyle name="40% – rõhk2 8 5" xfId="16829"/>
    <cellStyle name="40% – rõhk2 9" xfId="6340"/>
    <cellStyle name="40% – rõhk2 9 2" xfId="7798"/>
    <cellStyle name="40% – rõhk2 9 2 2" xfId="14233"/>
    <cellStyle name="40% – rõhk2 9 2 2 2" xfId="16839"/>
    <cellStyle name="40% – rõhk2 9 2 3" xfId="16838"/>
    <cellStyle name="40% – rõhk2 9 3" xfId="12775"/>
    <cellStyle name="40% – rõhk2 9 3 2" xfId="16840"/>
    <cellStyle name="40% – rõhk2 9 4" xfId="16837"/>
    <cellStyle name="40% – rõhk3" xfId="8" builtinId="39" customBuiltin="1"/>
    <cellStyle name="40% – rõhk3 10" xfId="6341"/>
    <cellStyle name="40% – rõhk3 10 2" xfId="7799"/>
    <cellStyle name="40% – rõhk3 10 2 2" xfId="14234"/>
    <cellStyle name="40% – rõhk3 10 2 2 2" xfId="16843"/>
    <cellStyle name="40% – rõhk3 10 2 3" xfId="16842"/>
    <cellStyle name="40% – rõhk3 10 3" xfId="12776"/>
    <cellStyle name="40% – rõhk3 10 3 2" xfId="16844"/>
    <cellStyle name="40% – rõhk3 10 4" xfId="16841"/>
    <cellStyle name="40% – rõhk3 11" xfId="6855"/>
    <cellStyle name="40% – rõhk3 11 2" xfId="13290"/>
    <cellStyle name="40% – rõhk3 11 2 2" xfId="16846"/>
    <cellStyle name="40% – rõhk3 11 3" xfId="16845"/>
    <cellStyle name="40% – rõhk3 12" xfId="11271"/>
    <cellStyle name="40% – rõhk3 12 2" xfId="16847"/>
    <cellStyle name="40% – rõhk3 2" xfId="3057"/>
    <cellStyle name="40% – rõhk3 2 2" xfId="3058"/>
    <cellStyle name="40% – rõhk3 2 2 2" xfId="6342"/>
    <cellStyle name="40% – rõhk3 2 2 2 2" xfId="7800"/>
    <cellStyle name="40% – rõhk3 2 2 2 2 2" xfId="14235"/>
    <cellStyle name="40% – rõhk3 2 2 2 2 2 2" xfId="16852"/>
    <cellStyle name="40% – rõhk3 2 2 2 2 3" xfId="16851"/>
    <cellStyle name="40% – rõhk3 2 2 2 3" xfId="12777"/>
    <cellStyle name="40% – rõhk3 2 2 2 3 2" xfId="16853"/>
    <cellStyle name="40% – rõhk3 2 2 2 4" xfId="16850"/>
    <cellStyle name="40% – rõhk3 2 2 3" xfId="6857"/>
    <cellStyle name="40% – rõhk3 2 2 3 2" xfId="13292"/>
    <cellStyle name="40% – rõhk3 2 2 3 2 2" xfId="16855"/>
    <cellStyle name="40% – rõhk3 2 2 3 3" xfId="16854"/>
    <cellStyle name="40% – rõhk3 2 2 4" xfId="11830"/>
    <cellStyle name="40% – rõhk3 2 2 4 2" xfId="16856"/>
    <cellStyle name="40% – rõhk3 2 2 5" xfId="16849"/>
    <cellStyle name="40% – rõhk3 2 3" xfId="6343"/>
    <cellStyle name="40% – rõhk3 2 3 2" xfId="7801"/>
    <cellStyle name="40% – rõhk3 2 3 2 2" xfId="14236"/>
    <cellStyle name="40% – rõhk3 2 3 2 2 2" xfId="16859"/>
    <cellStyle name="40% – rõhk3 2 3 2 3" xfId="16858"/>
    <cellStyle name="40% – rõhk3 2 3 3" xfId="12778"/>
    <cellStyle name="40% – rõhk3 2 3 3 2" xfId="16860"/>
    <cellStyle name="40% – rõhk3 2 3 4" xfId="16857"/>
    <cellStyle name="40% – rõhk3 2 4" xfId="6856"/>
    <cellStyle name="40% – rõhk3 2 4 2" xfId="13291"/>
    <cellStyle name="40% – rõhk3 2 4 2 2" xfId="16862"/>
    <cellStyle name="40% – rõhk3 2 4 3" xfId="16861"/>
    <cellStyle name="40% – rõhk3 2 5" xfId="11829"/>
    <cellStyle name="40% – rõhk3 2 5 2" xfId="16863"/>
    <cellStyle name="40% – rõhk3 2 6" xfId="16848"/>
    <cellStyle name="40% – rõhk3 3" xfId="3059"/>
    <cellStyle name="40% – rõhk3 3 2" xfId="6344"/>
    <cellStyle name="40% – rõhk3 3 2 2" xfId="7802"/>
    <cellStyle name="40% – rõhk3 3 2 2 2" xfId="14237"/>
    <cellStyle name="40% – rõhk3 3 2 2 2 2" xfId="16867"/>
    <cellStyle name="40% – rõhk3 3 2 2 3" xfId="16866"/>
    <cellStyle name="40% – rõhk3 3 2 3" xfId="12779"/>
    <cellStyle name="40% – rõhk3 3 2 3 2" xfId="16868"/>
    <cellStyle name="40% – rõhk3 3 2 4" xfId="16865"/>
    <cellStyle name="40% – rõhk3 3 3" xfId="6858"/>
    <cellStyle name="40% – rõhk3 3 3 2" xfId="13293"/>
    <cellStyle name="40% – rõhk3 3 3 2 2" xfId="16870"/>
    <cellStyle name="40% – rõhk3 3 3 3" xfId="16869"/>
    <cellStyle name="40% – rõhk3 3 4" xfId="11831"/>
    <cellStyle name="40% – rõhk3 3 4 2" xfId="16871"/>
    <cellStyle name="40% – rõhk3 3 5" xfId="16864"/>
    <cellStyle name="40% – rõhk3 4" xfId="3060"/>
    <cellStyle name="40% – rõhk3 4 2" xfId="6345"/>
    <cellStyle name="40% – rõhk3 4 2 2" xfId="7803"/>
    <cellStyle name="40% – rõhk3 4 2 2 2" xfId="14238"/>
    <cellStyle name="40% – rõhk3 4 2 2 2 2" xfId="16875"/>
    <cellStyle name="40% – rõhk3 4 2 2 3" xfId="16874"/>
    <cellStyle name="40% – rõhk3 4 2 3" xfId="12780"/>
    <cellStyle name="40% – rõhk3 4 2 3 2" xfId="16876"/>
    <cellStyle name="40% – rõhk3 4 2 4" xfId="16873"/>
    <cellStyle name="40% – rõhk3 4 3" xfId="6859"/>
    <cellStyle name="40% – rõhk3 4 3 2" xfId="13294"/>
    <cellStyle name="40% – rõhk3 4 3 2 2" xfId="16878"/>
    <cellStyle name="40% – rõhk3 4 3 3" xfId="16877"/>
    <cellStyle name="40% – rõhk3 4 4" xfId="11832"/>
    <cellStyle name="40% – rõhk3 4 4 2" xfId="16879"/>
    <cellStyle name="40% – rõhk3 4 5" xfId="16872"/>
    <cellStyle name="40% – rõhk3 5" xfId="3061"/>
    <cellStyle name="40% – rõhk3 5 2" xfId="6346"/>
    <cellStyle name="40% – rõhk3 5 2 2" xfId="7804"/>
    <cellStyle name="40% – rõhk3 5 2 2 2" xfId="14239"/>
    <cellStyle name="40% – rõhk3 5 2 2 2 2" xfId="16883"/>
    <cellStyle name="40% – rõhk3 5 2 2 3" xfId="16882"/>
    <cellStyle name="40% – rõhk3 5 2 3" xfId="12781"/>
    <cellStyle name="40% – rõhk3 5 2 3 2" xfId="16884"/>
    <cellStyle name="40% – rõhk3 5 2 4" xfId="16881"/>
    <cellStyle name="40% – rõhk3 5 3" xfId="6860"/>
    <cellStyle name="40% – rõhk3 5 3 2" xfId="13295"/>
    <cellStyle name="40% – rõhk3 5 3 2 2" xfId="16886"/>
    <cellStyle name="40% – rõhk3 5 3 3" xfId="16885"/>
    <cellStyle name="40% – rõhk3 5 4" xfId="11833"/>
    <cellStyle name="40% – rõhk3 5 4 2" xfId="16887"/>
    <cellStyle name="40% – rõhk3 5 5" xfId="16880"/>
    <cellStyle name="40% – rõhk3 6" xfId="3062"/>
    <cellStyle name="40% – rõhk3 6 2" xfId="6347"/>
    <cellStyle name="40% – rõhk3 6 2 2" xfId="7805"/>
    <cellStyle name="40% – rõhk3 6 2 2 2" xfId="14240"/>
    <cellStyle name="40% – rõhk3 6 2 2 2 2" xfId="16891"/>
    <cellStyle name="40% – rõhk3 6 2 2 3" xfId="16890"/>
    <cellStyle name="40% – rõhk3 6 2 3" xfId="12782"/>
    <cellStyle name="40% – rõhk3 6 2 3 2" xfId="16892"/>
    <cellStyle name="40% – rõhk3 6 2 4" xfId="16889"/>
    <cellStyle name="40% – rõhk3 6 3" xfId="6861"/>
    <cellStyle name="40% – rõhk3 6 3 2" xfId="13296"/>
    <cellStyle name="40% – rõhk3 6 3 2 2" xfId="16894"/>
    <cellStyle name="40% – rõhk3 6 3 3" xfId="16893"/>
    <cellStyle name="40% – rõhk3 6 4" xfId="11834"/>
    <cellStyle name="40% – rõhk3 6 4 2" xfId="16895"/>
    <cellStyle name="40% – rõhk3 6 5" xfId="16888"/>
    <cellStyle name="40% – rõhk3 7" xfId="3063"/>
    <cellStyle name="40% – rõhk3 7 2" xfId="6348"/>
    <cellStyle name="40% – rõhk3 7 2 2" xfId="7806"/>
    <cellStyle name="40% – rõhk3 7 2 2 2" xfId="14241"/>
    <cellStyle name="40% – rõhk3 7 2 2 2 2" xfId="16899"/>
    <cellStyle name="40% – rõhk3 7 2 2 3" xfId="16898"/>
    <cellStyle name="40% – rõhk3 7 2 3" xfId="12783"/>
    <cellStyle name="40% – rõhk3 7 2 3 2" xfId="16900"/>
    <cellStyle name="40% – rõhk3 7 2 4" xfId="16897"/>
    <cellStyle name="40% – rõhk3 7 3" xfId="6862"/>
    <cellStyle name="40% – rõhk3 7 3 2" xfId="13297"/>
    <cellStyle name="40% – rõhk3 7 3 2 2" xfId="16902"/>
    <cellStyle name="40% – rõhk3 7 3 3" xfId="16901"/>
    <cellStyle name="40% – rõhk3 7 4" xfId="11835"/>
    <cellStyle name="40% – rõhk3 7 4 2" xfId="16903"/>
    <cellStyle name="40% – rõhk3 7 5" xfId="16896"/>
    <cellStyle name="40% – rõhk3 8" xfId="3064"/>
    <cellStyle name="40% – rõhk3 8 2" xfId="6349"/>
    <cellStyle name="40% – rõhk3 8 2 2" xfId="7807"/>
    <cellStyle name="40% – rõhk3 8 2 2 2" xfId="14242"/>
    <cellStyle name="40% – rõhk3 8 2 2 2 2" xfId="16907"/>
    <cellStyle name="40% – rõhk3 8 2 2 3" xfId="16906"/>
    <cellStyle name="40% – rõhk3 8 2 3" xfId="12784"/>
    <cellStyle name="40% – rõhk3 8 2 3 2" xfId="16908"/>
    <cellStyle name="40% – rõhk3 8 2 4" xfId="16905"/>
    <cellStyle name="40% – rõhk3 8 3" xfId="6863"/>
    <cellStyle name="40% – rõhk3 8 3 2" xfId="13298"/>
    <cellStyle name="40% – rõhk3 8 3 2 2" xfId="16910"/>
    <cellStyle name="40% – rõhk3 8 3 3" xfId="16909"/>
    <cellStyle name="40% – rõhk3 8 4" xfId="11836"/>
    <cellStyle name="40% – rõhk3 8 4 2" xfId="16911"/>
    <cellStyle name="40% – rõhk3 8 5" xfId="16904"/>
    <cellStyle name="40% – rõhk3 9" xfId="6350"/>
    <cellStyle name="40% – rõhk3 9 2" xfId="7808"/>
    <cellStyle name="40% – rõhk3 9 2 2" xfId="14243"/>
    <cellStyle name="40% – rõhk3 9 2 2 2" xfId="16914"/>
    <cellStyle name="40% – rõhk3 9 2 3" xfId="16913"/>
    <cellStyle name="40% – rõhk3 9 3" xfId="12785"/>
    <cellStyle name="40% – rõhk3 9 3 2" xfId="16915"/>
    <cellStyle name="40% – rõhk3 9 4" xfId="16912"/>
    <cellStyle name="40% – rõhk4" xfId="11" builtinId="43" customBuiltin="1"/>
    <cellStyle name="40% – rõhk4 10" xfId="6351"/>
    <cellStyle name="40% – rõhk4 10 2" xfId="7809"/>
    <cellStyle name="40% – rõhk4 10 2 2" xfId="14244"/>
    <cellStyle name="40% – rõhk4 10 2 2 2" xfId="16918"/>
    <cellStyle name="40% – rõhk4 10 2 3" xfId="16917"/>
    <cellStyle name="40% – rõhk4 10 3" xfId="12786"/>
    <cellStyle name="40% – rõhk4 10 3 2" xfId="16919"/>
    <cellStyle name="40% – rõhk4 10 4" xfId="16916"/>
    <cellStyle name="40% – rõhk4 11" xfId="6864"/>
    <cellStyle name="40% – rõhk4 11 2" xfId="13299"/>
    <cellStyle name="40% – rõhk4 11 2 2" xfId="16921"/>
    <cellStyle name="40% – rõhk4 11 3" xfId="16920"/>
    <cellStyle name="40% – rõhk4 12" xfId="11273"/>
    <cellStyle name="40% – rõhk4 12 2" xfId="16922"/>
    <cellStyle name="40% – rõhk4 2" xfId="3065"/>
    <cellStyle name="40% – rõhk4 2 2" xfId="3066"/>
    <cellStyle name="40% – rõhk4 2 2 2" xfId="6352"/>
    <cellStyle name="40% – rõhk4 2 2 2 2" xfId="7810"/>
    <cellStyle name="40% – rõhk4 2 2 2 2 2" xfId="14245"/>
    <cellStyle name="40% – rõhk4 2 2 2 2 2 2" xfId="16927"/>
    <cellStyle name="40% – rõhk4 2 2 2 2 3" xfId="16926"/>
    <cellStyle name="40% – rõhk4 2 2 2 3" xfId="12787"/>
    <cellStyle name="40% – rõhk4 2 2 2 3 2" xfId="16928"/>
    <cellStyle name="40% – rõhk4 2 2 2 4" xfId="16925"/>
    <cellStyle name="40% – rõhk4 2 2 3" xfId="6866"/>
    <cellStyle name="40% – rõhk4 2 2 3 2" xfId="13301"/>
    <cellStyle name="40% – rõhk4 2 2 3 2 2" xfId="16930"/>
    <cellStyle name="40% – rõhk4 2 2 3 3" xfId="16929"/>
    <cellStyle name="40% – rõhk4 2 2 4" xfId="11838"/>
    <cellStyle name="40% – rõhk4 2 2 4 2" xfId="16931"/>
    <cellStyle name="40% – rõhk4 2 2 5" xfId="16924"/>
    <cellStyle name="40% – rõhk4 2 3" xfId="6353"/>
    <cellStyle name="40% – rõhk4 2 3 2" xfId="7811"/>
    <cellStyle name="40% – rõhk4 2 3 2 2" xfId="14246"/>
    <cellStyle name="40% – rõhk4 2 3 2 2 2" xfId="16934"/>
    <cellStyle name="40% – rõhk4 2 3 2 3" xfId="16933"/>
    <cellStyle name="40% – rõhk4 2 3 3" xfId="12788"/>
    <cellStyle name="40% – rõhk4 2 3 3 2" xfId="16935"/>
    <cellStyle name="40% – rõhk4 2 3 4" xfId="16932"/>
    <cellStyle name="40% – rõhk4 2 4" xfId="6865"/>
    <cellStyle name="40% – rõhk4 2 4 2" xfId="13300"/>
    <cellStyle name="40% – rõhk4 2 4 2 2" xfId="16937"/>
    <cellStyle name="40% – rõhk4 2 4 3" xfId="16936"/>
    <cellStyle name="40% – rõhk4 2 5" xfId="11837"/>
    <cellStyle name="40% – rõhk4 2 5 2" xfId="16938"/>
    <cellStyle name="40% – rõhk4 2 6" xfId="16923"/>
    <cellStyle name="40% – rõhk4 3" xfId="3067"/>
    <cellStyle name="40% – rõhk4 3 2" xfId="6354"/>
    <cellStyle name="40% – rõhk4 3 2 2" xfId="7812"/>
    <cellStyle name="40% – rõhk4 3 2 2 2" xfId="14247"/>
    <cellStyle name="40% – rõhk4 3 2 2 2 2" xfId="16942"/>
    <cellStyle name="40% – rõhk4 3 2 2 3" xfId="16941"/>
    <cellStyle name="40% – rõhk4 3 2 3" xfId="12789"/>
    <cellStyle name="40% – rõhk4 3 2 3 2" xfId="16943"/>
    <cellStyle name="40% – rõhk4 3 2 4" xfId="16940"/>
    <cellStyle name="40% – rõhk4 3 3" xfId="6867"/>
    <cellStyle name="40% – rõhk4 3 3 2" xfId="13302"/>
    <cellStyle name="40% – rõhk4 3 3 2 2" xfId="16945"/>
    <cellStyle name="40% – rõhk4 3 3 3" xfId="16944"/>
    <cellStyle name="40% – rõhk4 3 4" xfId="11839"/>
    <cellStyle name="40% – rõhk4 3 4 2" xfId="16946"/>
    <cellStyle name="40% – rõhk4 3 5" xfId="16939"/>
    <cellStyle name="40% – rõhk4 4" xfId="3068"/>
    <cellStyle name="40% – rõhk4 4 2" xfId="6355"/>
    <cellStyle name="40% – rõhk4 4 2 2" xfId="7813"/>
    <cellStyle name="40% – rõhk4 4 2 2 2" xfId="14248"/>
    <cellStyle name="40% – rõhk4 4 2 2 2 2" xfId="16950"/>
    <cellStyle name="40% – rõhk4 4 2 2 3" xfId="16949"/>
    <cellStyle name="40% – rõhk4 4 2 3" xfId="12790"/>
    <cellStyle name="40% – rõhk4 4 2 3 2" xfId="16951"/>
    <cellStyle name="40% – rõhk4 4 2 4" xfId="16948"/>
    <cellStyle name="40% – rõhk4 4 3" xfId="6868"/>
    <cellStyle name="40% – rõhk4 4 3 2" xfId="13303"/>
    <cellStyle name="40% – rõhk4 4 3 2 2" xfId="16953"/>
    <cellStyle name="40% – rõhk4 4 3 3" xfId="16952"/>
    <cellStyle name="40% – rõhk4 4 4" xfId="11840"/>
    <cellStyle name="40% – rõhk4 4 4 2" xfId="16954"/>
    <cellStyle name="40% – rõhk4 4 5" xfId="16947"/>
    <cellStyle name="40% – rõhk4 5" xfId="3069"/>
    <cellStyle name="40% – rõhk4 5 2" xfId="6356"/>
    <cellStyle name="40% – rõhk4 5 2 2" xfId="7814"/>
    <cellStyle name="40% – rõhk4 5 2 2 2" xfId="14249"/>
    <cellStyle name="40% – rõhk4 5 2 2 2 2" xfId="16958"/>
    <cellStyle name="40% – rõhk4 5 2 2 3" xfId="16957"/>
    <cellStyle name="40% – rõhk4 5 2 3" xfId="12791"/>
    <cellStyle name="40% – rõhk4 5 2 3 2" xfId="16959"/>
    <cellStyle name="40% – rõhk4 5 2 4" xfId="16956"/>
    <cellStyle name="40% – rõhk4 5 3" xfId="6869"/>
    <cellStyle name="40% – rõhk4 5 3 2" xfId="13304"/>
    <cellStyle name="40% – rõhk4 5 3 2 2" xfId="16961"/>
    <cellStyle name="40% – rõhk4 5 3 3" xfId="16960"/>
    <cellStyle name="40% – rõhk4 5 4" xfId="11841"/>
    <cellStyle name="40% – rõhk4 5 4 2" xfId="16962"/>
    <cellStyle name="40% – rõhk4 5 5" xfId="16955"/>
    <cellStyle name="40% – rõhk4 6" xfId="3070"/>
    <cellStyle name="40% – rõhk4 6 2" xfId="6357"/>
    <cellStyle name="40% – rõhk4 6 2 2" xfId="7815"/>
    <cellStyle name="40% – rõhk4 6 2 2 2" xfId="14250"/>
    <cellStyle name="40% – rõhk4 6 2 2 2 2" xfId="16966"/>
    <cellStyle name="40% – rõhk4 6 2 2 3" xfId="16965"/>
    <cellStyle name="40% – rõhk4 6 2 3" xfId="12792"/>
    <cellStyle name="40% – rõhk4 6 2 3 2" xfId="16967"/>
    <cellStyle name="40% – rõhk4 6 2 4" xfId="16964"/>
    <cellStyle name="40% – rõhk4 6 3" xfId="6870"/>
    <cellStyle name="40% – rõhk4 6 3 2" xfId="13305"/>
    <cellStyle name="40% – rõhk4 6 3 2 2" xfId="16969"/>
    <cellStyle name="40% – rõhk4 6 3 3" xfId="16968"/>
    <cellStyle name="40% – rõhk4 6 4" xfId="11842"/>
    <cellStyle name="40% – rõhk4 6 4 2" xfId="16970"/>
    <cellStyle name="40% – rõhk4 6 5" xfId="16963"/>
    <cellStyle name="40% – rõhk4 7" xfId="3071"/>
    <cellStyle name="40% – rõhk4 7 2" xfId="6358"/>
    <cellStyle name="40% – rõhk4 7 2 2" xfId="7816"/>
    <cellStyle name="40% – rõhk4 7 2 2 2" xfId="14251"/>
    <cellStyle name="40% – rõhk4 7 2 2 2 2" xfId="16974"/>
    <cellStyle name="40% – rõhk4 7 2 2 3" xfId="16973"/>
    <cellStyle name="40% – rõhk4 7 2 3" xfId="12793"/>
    <cellStyle name="40% – rõhk4 7 2 3 2" xfId="16975"/>
    <cellStyle name="40% – rõhk4 7 2 4" xfId="16972"/>
    <cellStyle name="40% – rõhk4 7 3" xfId="6871"/>
    <cellStyle name="40% – rõhk4 7 3 2" xfId="13306"/>
    <cellStyle name="40% – rõhk4 7 3 2 2" xfId="16977"/>
    <cellStyle name="40% – rõhk4 7 3 3" xfId="16976"/>
    <cellStyle name="40% – rõhk4 7 4" xfId="11843"/>
    <cellStyle name="40% – rõhk4 7 4 2" xfId="16978"/>
    <cellStyle name="40% – rõhk4 7 5" xfId="16971"/>
    <cellStyle name="40% – rõhk4 8" xfId="3072"/>
    <cellStyle name="40% – rõhk4 8 2" xfId="6359"/>
    <cellStyle name="40% – rõhk4 8 2 2" xfId="7817"/>
    <cellStyle name="40% – rõhk4 8 2 2 2" xfId="14252"/>
    <cellStyle name="40% – rõhk4 8 2 2 2 2" xfId="16982"/>
    <cellStyle name="40% – rõhk4 8 2 2 3" xfId="16981"/>
    <cellStyle name="40% – rõhk4 8 2 3" xfId="12794"/>
    <cellStyle name="40% – rõhk4 8 2 3 2" xfId="16983"/>
    <cellStyle name="40% – rõhk4 8 2 4" xfId="16980"/>
    <cellStyle name="40% – rõhk4 8 3" xfId="6872"/>
    <cellStyle name="40% – rõhk4 8 3 2" xfId="13307"/>
    <cellStyle name="40% – rõhk4 8 3 2 2" xfId="16985"/>
    <cellStyle name="40% – rõhk4 8 3 3" xfId="16984"/>
    <cellStyle name="40% – rõhk4 8 4" xfId="11844"/>
    <cellStyle name="40% – rõhk4 8 4 2" xfId="16986"/>
    <cellStyle name="40% – rõhk4 8 5" xfId="16979"/>
    <cellStyle name="40% – rõhk4 9" xfId="6360"/>
    <cellStyle name="40% – rõhk4 9 2" xfId="7818"/>
    <cellStyle name="40% – rõhk4 9 2 2" xfId="14253"/>
    <cellStyle name="40% – rõhk4 9 2 2 2" xfId="16989"/>
    <cellStyle name="40% – rõhk4 9 2 3" xfId="16988"/>
    <cellStyle name="40% – rõhk4 9 3" xfId="12795"/>
    <cellStyle name="40% – rõhk4 9 3 2" xfId="16990"/>
    <cellStyle name="40% – rõhk4 9 4" xfId="16987"/>
    <cellStyle name="40% – rõhk5" xfId="14" builtinId="47" customBuiltin="1"/>
    <cellStyle name="40% – rõhk5 10" xfId="6361"/>
    <cellStyle name="40% – rõhk5 10 2" xfId="7819"/>
    <cellStyle name="40% – rõhk5 10 2 2" xfId="14254"/>
    <cellStyle name="40% – rõhk5 10 2 2 2" xfId="16993"/>
    <cellStyle name="40% – rõhk5 10 2 3" xfId="16992"/>
    <cellStyle name="40% – rõhk5 10 3" xfId="12796"/>
    <cellStyle name="40% – rõhk5 10 3 2" xfId="16994"/>
    <cellStyle name="40% – rõhk5 10 4" xfId="16991"/>
    <cellStyle name="40% – rõhk5 11" xfId="6873"/>
    <cellStyle name="40% – rõhk5 11 2" xfId="13308"/>
    <cellStyle name="40% – rõhk5 11 2 2" xfId="16996"/>
    <cellStyle name="40% – rõhk5 11 3" xfId="16995"/>
    <cellStyle name="40% – rõhk5 12" xfId="11275"/>
    <cellStyle name="40% – rõhk5 12 2" xfId="16997"/>
    <cellStyle name="40% – rõhk5 2" xfId="3073"/>
    <cellStyle name="40% – rõhk5 2 2" xfId="3074"/>
    <cellStyle name="40% – rõhk5 2 2 2" xfId="6362"/>
    <cellStyle name="40% – rõhk5 2 2 2 2" xfId="7820"/>
    <cellStyle name="40% – rõhk5 2 2 2 2 2" xfId="14255"/>
    <cellStyle name="40% – rõhk5 2 2 2 2 2 2" xfId="17002"/>
    <cellStyle name="40% – rõhk5 2 2 2 2 3" xfId="17001"/>
    <cellStyle name="40% – rõhk5 2 2 2 3" xfId="12797"/>
    <cellStyle name="40% – rõhk5 2 2 2 3 2" xfId="17003"/>
    <cellStyle name="40% – rõhk5 2 2 2 4" xfId="17000"/>
    <cellStyle name="40% – rõhk5 2 2 3" xfId="6875"/>
    <cellStyle name="40% – rõhk5 2 2 3 2" xfId="13310"/>
    <cellStyle name="40% – rõhk5 2 2 3 2 2" xfId="17005"/>
    <cellStyle name="40% – rõhk5 2 2 3 3" xfId="17004"/>
    <cellStyle name="40% – rõhk5 2 2 4" xfId="11846"/>
    <cellStyle name="40% – rõhk5 2 2 4 2" xfId="17006"/>
    <cellStyle name="40% – rõhk5 2 2 5" xfId="16999"/>
    <cellStyle name="40% – rõhk5 2 3" xfId="6363"/>
    <cellStyle name="40% – rõhk5 2 3 2" xfId="7821"/>
    <cellStyle name="40% – rõhk5 2 3 2 2" xfId="14256"/>
    <cellStyle name="40% – rõhk5 2 3 2 2 2" xfId="17009"/>
    <cellStyle name="40% – rõhk5 2 3 2 3" xfId="17008"/>
    <cellStyle name="40% – rõhk5 2 3 3" xfId="12798"/>
    <cellStyle name="40% – rõhk5 2 3 3 2" xfId="17010"/>
    <cellStyle name="40% – rõhk5 2 3 4" xfId="17007"/>
    <cellStyle name="40% – rõhk5 2 4" xfId="6874"/>
    <cellStyle name="40% – rõhk5 2 4 2" xfId="13309"/>
    <cellStyle name="40% – rõhk5 2 4 2 2" xfId="17012"/>
    <cellStyle name="40% – rõhk5 2 4 3" xfId="17011"/>
    <cellStyle name="40% – rõhk5 2 5" xfId="11845"/>
    <cellStyle name="40% – rõhk5 2 5 2" xfId="17013"/>
    <cellStyle name="40% – rõhk5 2 6" xfId="16998"/>
    <cellStyle name="40% – rõhk5 3" xfId="3075"/>
    <cellStyle name="40% – rõhk5 3 2" xfId="6364"/>
    <cellStyle name="40% – rõhk5 3 2 2" xfId="7822"/>
    <cellStyle name="40% – rõhk5 3 2 2 2" xfId="14257"/>
    <cellStyle name="40% – rõhk5 3 2 2 2 2" xfId="17017"/>
    <cellStyle name="40% – rõhk5 3 2 2 3" xfId="17016"/>
    <cellStyle name="40% – rõhk5 3 2 3" xfId="12799"/>
    <cellStyle name="40% – rõhk5 3 2 3 2" xfId="17018"/>
    <cellStyle name="40% – rõhk5 3 2 4" xfId="17015"/>
    <cellStyle name="40% – rõhk5 3 3" xfId="6876"/>
    <cellStyle name="40% – rõhk5 3 3 2" xfId="13311"/>
    <cellStyle name="40% – rõhk5 3 3 2 2" xfId="17020"/>
    <cellStyle name="40% – rõhk5 3 3 3" xfId="17019"/>
    <cellStyle name="40% – rõhk5 3 4" xfId="11847"/>
    <cellStyle name="40% – rõhk5 3 4 2" xfId="17021"/>
    <cellStyle name="40% – rõhk5 3 5" xfId="17014"/>
    <cellStyle name="40% – rõhk5 4" xfId="3076"/>
    <cellStyle name="40% – rõhk5 4 2" xfId="6365"/>
    <cellStyle name="40% – rõhk5 4 2 2" xfId="7823"/>
    <cellStyle name="40% – rõhk5 4 2 2 2" xfId="14258"/>
    <cellStyle name="40% – rõhk5 4 2 2 2 2" xfId="17025"/>
    <cellStyle name="40% – rõhk5 4 2 2 3" xfId="17024"/>
    <cellStyle name="40% – rõhk5 4 2 3" xfId="12800"/>
    <cellStyle name="40% – rõhk5 4 2 3 2" xfId="17026"/>
    <cellStyle name="40% – rõhk5 4 2 4" xfId="17023"/>
    <cellStyle name="40% – rõhk5 4 3" xfId="6877"/>
    <cellStyle name="40% – rõhk5 4 3 2" xfId="13312"/>
    <cellStyle name="40% – rõhk5 4 3 2 2" xfId="17028"/>
    <cellStyle name="40% – rõhk5 4 3 3" xfId="17027"/>
    <cellStyle name="40% – rõhk5 4 4" xfId="11848"/>
    <cellStyle name="40% – rõhk5 4 4 2" xfId="17029"/>
    <cellStyle name="40% – rõhk5 4 5" xfId="17022"/>
    <cellStyle name="40% – rõhk5 5" xfId="3077"/>
    <cellStyle name="40% – rõhk5 5 2" xfId="6366"/>
    <cellStyle name="40% – rõhk5 5 2 2" xfId="7824"/>
    <cellStyle name="40% – rõhk5 5 2 2 2" xfId="14259"/>
    <cellStyle name="40% – rõhk5 5 2 2 2 2" xfId="17033"/>
    <cellStyle name="40% – rõhk5 5 2 2 3" xfId="17032"/>
    <cellStyle name="40% – rõhk5 5 2 3" xfId="12801"/>
    <cellStyle name="40% – rõhk5 5 2 3 2" xfId="17034"/>
    <cellStyle name="40% – rõhk5 5 2 4" xfId="17031"/>
    <cellStyle name="40% – rõhk5 5 3" xfId="6878"/>
    <cellStyle name="40% – rõhk5 5 3 2" xfId="13313"/>
    <cellStyle name="40% – rõhk5 5 3 2 2" xfId="17036"/>
    <cellStyle name="40% – rõhk5 5 3 3" xfId="17035"/>
    <cellStyle name="40% – rõhk5 5 4" xfId="11849"/>
    <cellStyle name="40% – rõhk5 5 4 2" xfId="17037"/>
    <cellStyle name="40% – rõhk5 5 5" xfId="17030"/>
    <cellStyle name="40% – rõhk5 6" xfId="3078"/>
    <cellStyle name="40% – rõhk5 6 2" xfId="6367"/>
    <cellStyle name="40% – rõhk5 6 2 2" xfId="7825"/>
    <cellStyle name="40% – rõhk5 6 2 2 2" xfId="14260"/>
    <cellStyle name="40% – rõhk5 6 2 2 2 2" xfId="17041"/>
    <cellStyle name="40% – rõhk5 6 2 2 3" xfId="17040"/>
    <cellStyle name="40% – rõhk5 6 2 3" xfId="12802"/>
    <cellStyle name="40% – rõhk5 6 2 3 2" xfId="17042"/>
    <cellStyle name="40% – rõhk5 6 2 4" xfId="17039"/>
    <cellStyle name="40% – rõhk5 6 3" xfId="6879"/>
    <cellStyle name="40% – rõhk5 6 3 2" xfId="13314"/>
    <cellStyle name="40% – rõhk5 6 3 2 2" xfId="17044"/>
    <cellStyle name="40% – rõhk5 6 3 3" xfId="17043"/>
    <cellStyle name="40% – rõhk5 6 4" xfId="11850"/>
    <cellStyle name="40% – rõhk5 6 4 2" xfId="17045"/>
    <cellStyle name="40% – rõhk5 6 5" xfId="17038"/>
    <cellStyle name="40% – rõhk5 7" xfId="3079"/>
    <cellStyle name="40% – rõhk5 7 2" xfId="6368"/>
    <cellStyle name="40% – rõhk5 7 2 2" xfId="7826"/>
    <cellStyle name="40% – rõhk5 7 2 2 2" xfId="14261"/>
    <cellStyle name="40% – rõhk5 7 2 2 2 2" xfId="17049"/>
    <cellStyle name="40% – rõhk5 7 2 2 3" xfId="17048"/>
    <cellStyle name="40% – rõhk5 7 2 3" xfId="12803"/>
    <cellStyle name="40% – rõhk5 7 2 3 2" xfId="17050"/>
    <cellStyle name="40% – rõhk5 7 2 4" xfId="17047"/>
    <cellStyle name="40% – rõhk5 7 3" xfId="6880"/>
    <cellStyle name="40% – rõhk5 7 3 2" xfId="13315"/>
    <cellStyle name="40% – rõhk5 7 3 2 2" xfId="17052"/>
    <cellStyle name="40% – rõhk5 7 3 3" xfId="17051"/>
    <cellStyle name="40% – rõhk5 7 4" xfId="11851"/>
    <cellStyle name="40% – rõhk5 7 4 2" xfId="17053"/>
    <cellStyle name="40% – rõhk5 7 5" xfId="17046"/>
    <cellStyle name="40% – rõhk5 8" xfId="3080"/>
    <cellStyle name="40% – rõhk5 8 2" xfId="6369"/>
    <cellStyle name="40% – rõhk5 8 2 2" xfId="7827"/>
    <cellStyle name="40% – rõhk5 8 2 2 2" xfId="14262"/>
    <cellStyle name="40% – rõhk5 8 2 2 2 2" xfId="17057"/>
    <cellStyle name="40% – rõhk5 8 2 2 3" xfId="17056"/>
    <cellStyle name="40% – rõhk5 8 2 3" xfId="12804"/>
    <cellStyle name="40% – rõhk5 8 2 3 2" xfId="17058"/>
    <cellStyle name="40% – rõhk5 8 2 4" xfId="17055"/>
    <cellStyle name="40% – rõhk5 8 3" xfId="6881"/>
    <cellStyle name="40% – rõhk5 8 3 2" xfId="13316"/>
    <cellStyle name="40% – rõhk5 8 3 2 2" xfId="17060"/>
    <cellStyle name="40% – rõhk5 8 3 3" xfId="17059"/>
    <cellStyle name="40% – rõhk5 8 4" xfId="11852"/>
    <cellStyle name="40% – rõhk5 8 4 2" xfId="17061"/>
    <cellStyle name="40% – rõhk5 8 5" xfId="17054"/>
    <cellStyle name="40% – rõhk5 9" xfId="6370"/>
    <cellStyle name="40% – rõhk5 9 2" xfId="7828"/>
    <cellStyle name="40% – rõhk5 9 2 2" xfId="14263"/>
    <cellStyle name="40% – rõhk5 9 2 2 2" xfId="17064"/>
    <cellStyle name="40% – rõhk5 9 2 3" xfId="17063"/>
    <cellStyle name="40% – rõhk5 9 3" xfId="12805"/>
    <cellStyle name="40% – rõhk5 9 3 2" xfId="17065"/>
    <cellStyle name="40% – rõhk5 9 4" xfId="17062"/>
    <cellStyle name="40% – rõhk6" xfId="17" builtinId="51" customBuiltin="1"/>
    <cellStyle name="40% – rõhk6 10" xfId="6371"/>
    <cellStyle name="40% – rõhk6 10 2" xfId="7829"/>
    <cellStyle name="40% – rõhk6 10 2 2" xfId="14264"/>
    <cellStyle name="40% – rõhk6 10 2 2 2" xfId="17068"/>
    <cellStyle name="40% – rõhk6 10 2 3" xfId="17067"/>
    <cellStyle name="40% – rõhk6 10 3" xfId="12806"/>
    <cellStyle name="40% – rõhk6 10 3 2" xfId="17069"/>
    <cellStyle name="40% – rõhk6 10 4" xfId="17066"/>
    <cellStyle name="40% – rõhk6 11" xfId="6882"/>
    <cellStyle name="40% – rõhk6 11 2" xfId="13317"/>
    <cellStyle name="40% – rõhk6 11 2 2" xfId="17071"/>
    <cellStyle name="40% – rõhk6 11 3" xfId="17070"/>
    <cellStyle name="40% – rõhk6 12" xfId="11277"/>
    <cellStyle name="40% – rõhk6 12 2" xfId="17072"/>
    <cellStyle name="40% – rõhk6 2" xfId="3081"/>
    <cellStyle name="40% – rõhk6 2 2" xfId="3082"/>
    <cellStyle name="40% – rõhk6 2 2 2" xfId="6372"/>
    <cellStyle name="40% – rõhk6 2 2 2 2" xfId="7830"/>
    <cellStyle name="40% – rõhk6 2 2 2 2 2" xfId="14265"/>
    <cellStyle name="40% – rõhk6 2 2 2 2 2 2" xfId="17077"/>
    <cellStyle name="40% – rõhk6 2 2 2 2 3" xfId="17076"/>
    <cellStyle name="40% – rõhk6 2 2 2 3" xfId="12807"/>
    <cellStyle name="40% – rõhk6 2 2 2 3 2" xfId="17078"/>
    <cellStyle name="40% – rõhk6 2 2 2 4" xfId="17075"/>
    <cellStyle name="40% – rõhk6 2 2 3" xfId="6884"/>
    <cellStyle name="40% – rõhk6 2 2 3 2" xfId="13319"/>
    <cellStyle name="40% – rõhk6 2 2 3 2 2" xfId="17080"/>
    <cellStyle name="40% – rõhk6 2 2 3 3" xfId="17079"/>
    <cellStyle name="40% – rõhk6 2 2 4" xfId="11854"/>
    <cellStyle name="40% – rõhk6 2 2 4 2" xfId="17081"/>
    <cellStyle name="40% – rõhk6 2 2 5" xfId="17074"/>
    <cellStyle name="40% – rõhk6 2 3" xfId="6373"/>
    <cellStyle name="40% – rõhk6 2 3 2" xfId="7831"/>
    <cellStyle name="40% – rõhk6 2 3 2 2" xfId="14266"/>
    <cellStyle name="40% – rõhk6 2 3 2 2 2" xfId="17084"/>
    <cellStyle name="40% – rõhk6 2 3 2 3" xfId="17083"/>
    <cellStyle name="40% – rõhk6 2 3 3" xfId="12808"/>
    <cellStyle name="40% – rõhk6 2 3 3 2" xfId="17085"/>
    <cellStyle name="40% – rõhk6 2 3 4" xfId="17082"/>
    <cellStyle name="40% – rõhk6 2 4" xfId="6883"/>
    <cellStyle name="40% – rõhk6 2 4 2" xfId="13318"/>
    <cellStyle name="40% – rõhk6 2 4 2 2" xfId="17087"/>
    <cellStyle name="40% – rõhk6 2 4 3" xfId="17086"/>
    <cellStyle name="40% – rõhk6 2 5" xfId="11853"/>
    <cellStyle name="40% – rõhk6 2 5 2" xfId="17088"/>
    <cellStyle name="40% – rõhk6 2 6" xfId="17073"/>
    <cellStyle name="40% – rõhk6 3" xfId="3083"/>
    <cellStyle name="40% – rõhk6 3 2" xfId="6374"/>
    <cellStyle name="40% – rõhk6 3 2 2" xfId="7832"/>
    <cellStyle name="40% – rõhk6 3 2 2 2" xfId="14267"/>
    <cellStyle name="40% – rõhk6 3 2 2 2 2" xfId="17092"/>
    <cellStyle name="40% – rõhk6 3 2 2 3" xfId="17091"/>
    <cellStyle name="40% – rõhk6 3 2 3" xfId="12809"/>
    <cellStyle name="40% – rõhk6 3 2 3 2" xfId="17093"/>
    <cellStyle name="40% – rõhk6 3 2 4" xfId="17090"/>
    <cellStyle name="40% – rõhk6 3 3" xfId="6885"/>
    <cellStyle name="40% – rõhk6 3 3 2" xfId="13320"/>
    <cellStyle name="40% – rõhk6 3 3 2 2" xfId="17095"/>
    <cellStyle name="40% – rõhk6 3 3 3" xfId="17094"/>
    <cellStyle name="40% – rõhk6 3 4" xfId="11855"/>
    <cellStyle name="40% – rõhk6 3 4 2" xfId="17096"/>
    <cellStyle name="40% – rõhk6 3 5" xfId="17089"/>
    <cellStyle name="40% – rõhk6 4" xfId="3084"/>
    <cellStyle name="40% – rõhk6 4 2" xfId="6375"/>
    <cellStyle name="40% – rõhk6 4 2 2" xfId="7833"/>
    <cellStyle name="40% – rõhk6 4 2 2 2" xfId="14268"/>
    <cellStyle name="40% – rõhk6 4 2 2 2 2" xfId="17100"/>
    <cellStyle name="40% – rõhk6 4 2 2 3" xfId="17099"/>
    <cellStyle name="40% – rõhk6 4 2 3" xfId="12810"/>
    <cellStyle name="40% – rõhk6 4 2 3 2" xfId="17101"/>
    <cellStyle name="40% – rõhk6 4 2 4" xfId="17098"/>
    <cellStyle name="40% – rõhk6 4 3" xfId="6886"/>
    <cellStyle name="40% – rõhk6 4 3 2" xfId="13321"/>
    <cellStyle name="40% – rõhk6 4 3 2 2" xfId="17103"/>
    <cellStyle name="40% – rõhk6 4 3 3" xfId="17102"/>
    <cellStyle name="40% – rõhk6 4 4" xfId="11856"/>
    <cellStyle name="40% – rõhk6 4 4 2" xfId="17104"/>
    <cellStyle name="40% – rõhk6 4 5" xfId="17097"/>
    <cellStyle name="40% – rõhk6 5" xfId="3085"/>
    <cellStyle name="40% – rõhk6 5 2" xfId="6376"/>
    <cellStyle name="40% – rõhk6 5 2 2" xfId="7834"/>
    <cellStyle name="40% – rõhk6 5 2 2 2" xfId="14269"/>
    <cellStyle name="40% – rõhk6 5 2 2 2 2" xfId="17108"/>
    <cellStyle name="40% – rõhk6 5 2 2 3" xfId="17107"/>
    <cellStyle name="40% – rõhk6 5 2 3" xfId="12811"/>
    <cellStyle name="40% – rõhk6 5 2 3 2" xfId="17109"/>
    <cellStyle name="40% – rõhk6 5 2 4" xfId="17106"/>
    <cellStyle name="40% – rõhk6 5 3" xfId="6887"/>
    <cellStyle name="40% – rõhk6 5 3 2" xfId="13322"/>
    <cellStyle name="40% – rõhk6 5 3 2 2" xfId="17111"/>
    <cellStyle name="40% – rõhk6 5 3 3" xfId="17110"/>
    <cellStyle name="40% – rõhk6 5 4" xfId="11857"/>
    <cellStyle name="40% – rõhk6 5 4 2" xfId="17112"/>
    <cellStyle name="40% – rõhk6 5 5" xfId="17105"/>
    <cellStyle name="40% – rõhk6 6" xfId="3086"/>
    <cellStyle name="40% – rõhk6 6 2" xfId="6377"/>
    <cellStyle name="40% – rõhk6 6 2 2" xfId="7835"/>
    <cellStyle name="40% – rõhk6 6 2 2 2" xfId="14270"/>
    <cellStyle name="40% – rõhk6 6 2 2 2 2" xfId="17116"/>
    <cellStyle name="40% – rõhk6 6 2 2 3" xfId="17115"/>
    <cellStyle name="40% – rõhk6 6 2 3" xfId="12812"/>
    <cellStyle name="40% – rõhk6 6 2 3 2" xfId="17117"/>
    <cellStyle name="40% – rõhk6 6 2 4" xfId="17114"/>
    <cellStyle name="40% – rõhk6 6 3" xfId="6888"/>
    <cellStyle name="40% – rõhk6 6 3 2" xfId="13323"/>
    <cellStyle name="40% – rõhk6 6 3 2 2" xfId="17119"/>
    <cellStyle name="40% – rõhk6 6 3 3" xfId="17118"/>
    <cellStyle name="40% – rõhk6 6 4" xfId="11858"/>
    <cellStyle name="40% – rõhk6 6 4 2" xfId="17120"/>
    <cellStyle name="40% – rõhk6 6 5" xfId="17113"/>
    <cellStyle name="40% – rõhk6 7" xfId="3087"/>
    <cellStyle name="40% – rõhk6 7 2" xfId="6378"/>
    <cellStyle name="40% – rõhk6 7 2 2" xfId="7836"/>
    <cellStyle name="40% – rõhk6 7 2 2 2" xfId="14271"/>
    <cellStyle name="40% – rõhk6 7 2 2 2 2" xfId="17124"/>
    <cellStyle name="40% – rõhk6 7 2 2 3" xfId="17123"/>
    <cellStyle name="40% – rõhk6 7 2 3" xfId="12813"/>
    <cellStyle name="40% – rõhk6 7 2 3 2" xfId="17125"/>
    <cellStyle name="40% – rõhk6 7 2 4" xfId="17122"/>
    <cellStyle name="40% – rõhk6 7 3" xfId="6889"/>
    <cellStyle name="40% – rõhk6 7 3 2" xfId="13324"/>
    <cellStyle name="40% – rõhk6 7 3 2 2" xfId="17127"/>
    <cellStyle name="40% – rõhk6 7 3 3" xfId="17126"/>
    <cellStyle name="40% – rõhk6 7 4" xfId="11859"/>
    <cellStyle name="40% – rõhk6 7 4 2" xfId="17128"/>
    <cellStyle name="40% – rõhk6 7 5" xfId="17121"/>
    <cellStyle name="40% – rõhk6 8" xfId="3088"/>
    <cellStyle name="40% – rõhk6 8 2" xfId="6379"/>
    <cellStyle name="40% – rõhk6 8 2 2" xfId="7837"/>
    <cellStyle name="40% – rõhk6 8 2 2 2" xfId="14272"/>
    <cellStyle name="40% – rõhk6 8 2 2 2 2" xfId="17132"/>
    <cellStyle name="40% – rõhk6 8 2 2 3" xfId="17131"/>
    <cellStyle name="40% – rõhk6 8 2 3" xfId="12814"/>
    <cellStyle name="40% – rõhk6 8 2 3 2" xfId="17133"/>
    <cellStyle name="40% – rõhk6 8 2 4" xfId="17130"/>
    <cellStyle name="40% – rõhk6 8 3" xfId="6890"/>
    <cellStyle name="40% – rõhk6 8 3 2" xfId="13325"/>
    <cellStyle name="40% – rõhk6 8 3 2 2" xfId="17135"/>
    <cellStyle name="40% – rõhk6 8 3 3" xfId="17134"/>
    <cellStyle name="40% – rõhk6 8 4" xfId="11860"/>
    <cellStyle name="40% – rõhk6 8 4 2" xfId="17136"/>
    <cellStyle name="40% – rõhk6 8 5" xfId="17129"/>
    <cellStyle name="40% – rõhk6 9" xfId="6380"/>
    <cellStyle name="40% – rõhk6 9 2" xfId="7838"/>
    <cellStyle name="40% – rõhk6 9 2 2" xfId="14273"/>
    <cellStyle name="40% – rõhk6 9 2 2 2" xfId="17139"/>
    <cellStyle name="40% – rõhk6 9 2 3" xfId="17138"/>
    <cellStyle name="40% – rõhk6 9 3" xfId="12815"/>
    <cellStyle name="40% – rõhk6 9 3 2" xfId="17140"/>
    <cellStyle name="40% – rõhk6 9 4" xfId="17137"/>
    <cellStyle name="40% - Акцент1" xfId="289"/>
    <cellStyle name="40% - Акцент1 2" xfId="290"/>
    <cellStyle name="40% - Акцент1 2 2" xfId="10957"/>
    <cellStyle name="40% - Акцент1 3" xfId="291"/>
    <cellStyle name="40% - Акцент1 3 2" xfId="10958"/>
    <cellStyle name="40% - Акцент1 4" xfId="292"/>
    <cellStyle name="40% - Акцент1 4 2" xfId="10959"/>
    <cellStyle name="40% - Акцент1 5" xfId="293"/>
    <cellStyle name="40% - Акцент1 5 2" xfId="10960"/>
    <cellStyle name="40% - Акцент1 6" xfId="294"/>
    <cellStyle name="40% - Акцент1 6 2" xfId="10961"/>
    <cellStyle name="40% - Акцент1 7" xfId="10962"/>
    <cellStyle name="40% - Акцент2" xfId="295"/>
    <cellStyle name="40% - Акцент2 2" xfId="296"/>
    <cellStyle name="40% - Акцент2 2 2" xfId="10963"/>
    <cellStyle name="40% - Акцент2 3" xfId="297"/>
    <cellStyle name="40% - Акцент2 3 2" xfId="10964"/>
    <cellStyle name="40% - Акцент2 4" xfId="298"/>
    <cellStyle name="40% - Акцент2 4 2" xfId="10965"/>
    <cellStyle name="40% - Акцент2 5" xfId="299"/>
    <cellStyle name="40% - Акцент2 5 2" xfId="10966"/>
    <cellStyle name="40% - Акцент2 6" xfId="300"/>
    <cellStyle name="40% - Акцент2 6 2" xfId="10967"/>
    <cellStyle name="40% - Акцент2 7" xfId="10968"/>
    <cellStyle name="40% - Акцент3" xfId="301"/>
    <cellStyle name="40% - Акцент3 2" xfId="302"/>
    <cellStyle name="40% - Акцент3 2 2" xfId="10969"/>
    <cellStyle name="40% - Акцент3 3" xfId="303"/>
    <cellStyle name="40% - Акцент3 3 2" xfId="10970"/>
    <cellStyle name="40% - Акцент3 4" xfId="304"/>
    <cellStyle name="40% - Акцент3 4 2" xfId="10971"/>
    <cellStyle name="40% - Акцент3 5" xfId="305"/>
    <cellStyle name="40% - Акцент3 5 2" xfId="10972"/>
    <cellStyle name="40% - Акцент3 6" xfId="306"/>
    <cellStyle name="40% - Акцент3 6 2" xfId="10973"/>
    <cellStyle name="40% - Акцент3 7" xfId="10974"/>
    <cellStyle name="40% - Акцент4" xfId="307"/>
    <cellStyle name="40% - Акцент4 2" xfId="308"/>
    <cellStyle name="40% - Акцент4 2 2" xfId="10975"/>
    <cellStyle name="40% - Акцент4 3" xfId="309"/>
    <cellStyle name="40% - Акцент4 3 2" xfId="10976"/>
    <cellStyle name="40% - Акцент4 4" xfId="310"/>
    <cellStyle name="40% - Акцент4 4 2" xfId="10977"/>
    <cellStyle name="40% - Акцент4 5" xfId="311"/>
    <cellStyle name="40% - Акцент4 5 2" xfId="10978"/>
    <cellStyle name="40% - Акцент4 6" xfId="312"/>
    <cellStyle name="40% - Акцент4 6 2" xfId="10979"/>
    <cellStyle name="40% - Акцент4 7" xfId="10980"/>
    <cellStyle name="40% - Акцент5" xfId="313"/>
    <cellStyle name="40% - Акцент5 2" xfId="314"/>
    <cellStyle name="40% - Акцент5 2 2" xfId="10981"/>
    <cellStyle name="40% - Акцент5 3" xfId="315"/>
    <cellStyle name="40% - Акцент5 3 2" xfId="10982"/>
    <cellStyle name="40% - Акцент5 4" xfId="316"/>
    <cellStyle name="40% - Акцент5 4 2" xfId="10983"/>
    <cellStyle name="40% - Акцент5 5" xfId="317"/>
    <cellStyle name="40% - Акцент5 5 2" xfId="10984"/>
    <cellStyle name="40% - Акцент5 6" xfId="318"/>
    <cellStyle name="40% - Акцент5 6 2" xfId="10985"/>
    <cellStyle name="40% - Акцент5 7" xfId="10986"/>
    <cellStyle name="40% - Акцент6" xfId="319"/>
    <cellStyle name="40% - Акцент6 2" xfId="320"/>
    <cellStyle name="40% - Акцент6 2 2" xfId="10987"/>
    <cellStyle name="40% - Акцент6 3" xfId="321"/>
    <cellStyle name="40% - Акцент6 3 2" xfId="10988"/>
    <cellStyle name="40% - Акцент6 4" xfId="322"/>
    <cellStyle name="40% - Акцент6 4 2" xfId="10989"/>
    <cellStyle name="40% - Акцент6 5" xfId="323"/>
    <cellStyle name="40% - Акцент6 5 2" xfId="10990"/>
    <cellStyle name="40% - Акцент6 6" xfId="324"/>
    <cellStyle name="40% - Акцент6 6 2" xfId="10991"/>
    <cellStyle name="40% - Акцент6 7" xfId="10992"/>
    <cellStyle name="60% - Accent1 10" xfId="3089"/>
    <cellStyle name="60% - Accent1 11" xfId="3090"/>
    <cellStyle name="60% - Accent1 12" xfId="3091"/>
    <cellStyle name="60% - Accent1 13" xfId="3092"/>
    <cellStyle name="60% - Accent1 14" xfId="3093"/>
    <cellStyle name="60% - Accent1 15" xfId="3094"/>
    <cellStyle name="60% - Accent1 16" xfId="3095"/>
    <cellStyle name="60% - Accent1 2" xfId="325"/>
    <cellStyle name="60% - Accent1 2 10" xfId="3096"/>
    <cellStyle name="60% - Accent1 2 11" xfId="3097"/>
    <cellStyle name="60% - Accent1 2 12" xfId="3098"/>
    <cellStyle name="60% - Accent1 2 13" xfId="3099"/>
    <cellStyle name="60% - Accent1 2 14" xfId="3100"/>
    <cellStyle name="60% - Accent1 2 15" xfId="3101"/>
    <cellStyle name="60% - Accent1 2 16" xfId="3102"/>
    <cellStyle name="60% - Accent1 2 17" xfId="3103"/>
    <cellStyle name="60% - Accent1 2 17 2" xfId="3104"/>
    <cellStyle name="60% - Accent1 2 17 2 2" xfId="3105"/>
    <cellStyle name="60% - Accent1 2 17 2 3" xfId="3106"/>
    <cellStyle name="60% - Accent1 2 17 3" xfId="3107"/>
    <cellStyle name="60% - Accent1 2 18" xfId="3108"/>
    <cellStyle name="60% - Accent1 2 19" xfId="3109"/>
    <cellStyle name="60% - Accent1 2 2" xfId="3110"/>
    <cellStyle name="60% - Accent1 2 2 10" xfId="3111"/>
    <cellStyle name="60% - Accent1 2 2 11" xfId="3112"/>
    <cellStyle name="60% - Accent1 2 2 12" xfId="3113"/>
    <cellStyle name="60% - Accent1 2 2 13" xfId="3114"/>
    <cellStyle name="60% - Accent1 2 2 14" xfId="3115"/>
    <cellStyle name="60% - Accent1 2 2 15" xfId="3116"/>
    <cellStyle name="60% - Accent1 2 2 16" xfId="3117"/>
    <cellStyle name="60% - Accent1 2 2 2" xfId="3118"/>
    <cellStyle name="60% - Accent1 2 2 3" xfId="3119"/>
    <cellStyle name="60% - Accent1 2 2 4" xfId="3120"/>
    <cellStyle name="60% - Accent1 2 2 5" xfId="3121"/>
    <cellStyle name="60% - Accent1 2 2 6" xfId="3122"/>
    <cellStyle name="60% - Accent1 2 2 7" xfId="3123"/>
    <cellStyle name="60% - Accent1 2 2 8" xfId="3124"/>
    <cellStyle name="60% - Accent1 2 2 9" xfId="3125"/>
    <cellStyle name="60% - Accent1 2 20" xfId="3126"/>
    <cellStyle name="60% - Accent1 2 20 2" xfId="3127"/>
    <cellStyle name="60% - Accent1 2 20 3" xfId="3128"/>
    <cellStyle name="60% - Accent1 2 21" xfId="3129"/>
    <cellStyle name="60% - Accent1 2 22" xfId="3130"/>
    <cellStyle name="60% - Accent1 2 23" xfId="3131"/>
    <cellStyle name="60% - Accent1 2 24" xfId="3132"/>
    <cellStyle name="60% - Accent1 2 25" xfId="3133"/>
    <cellStyle name="60% - Accent1 2 26" xfId="3134"/>
    <cellStyle name="60% - Accent1 2 27" xfId="3135"/>
    <cellStyle name="60% - Accent1 2 28" xfId="3136"/>
    <cellStyle name="60% - Accent1 2 29" xfId="3137"/>
    <cellStyle name="60% - Accent1 2 3" xfId="3138"/>
    <cellStyle name="60% - Accent1 2 30" xfId="3139"/>
    <cellStyle name="60% - Accent1 2 31" xfId="10993"/>
    <cellStyle name="60% - Accent1 2 4" xfId="3140"/>
    <cellStyle name="60% - Accent1 2 5" xfId="3141"/>
    <cellStyle name="60% - Accent1 2 6" xfId="3142"/>
    <cellStyle name="60% - Accent1 2 7" xfId="3143"/>
    <cellStyle name="60% - Accent1 2 8" xfId="3144"/>
    <cellStyle name="60% - Accent1 2 9" xfId="3145"/>
    <cellStyle name="60% - Accent1 3" xfId="326"/>
    <cellStyle name="60% - Accent1 3 10" xfId="3146"/>
    <cellStyle name="60% - Accent1 3 11" xfId="3147"/>
    <cellStyle name="60% - Accent1 3 12" xfId="3148"/>
    <cellStyle name="60% - Accent1 3 13" xfId="3149"/>
    <cellStyle name="60% - Accent1 3 14" xfId="3150"/>
    <cellStyle name="60% - Accent1 3 2" xfId="3151"/>
    <cellStyle name="60% - Accent1 3 3" xfId="3152"/>
    <cellStyle name="60% - Accent1 3 4" xfId="3153"/>
    <cellStyle name="60% - Accent1 3 5" xfId="3154"/>
    <cellStyle name="60% - Accent1 3 6" xfId="3155"/>
    <cellStyle name="60% - Accent1 3 7" xfId="3156"/>
    <cellStyle name="60% - Accent1 3 8" xfId="3157"/>
    <cellStyle name="60% - Accent1 3 9" xfId="3158"/>
    <cellStyle name="60% - Accent1 4" xfId="3159"/>
    <cellStyle name="60% - Accent1 4 10" xfId="3160"/>
    <cellStyle name="60% - Accent1 4 11" xfId="3161"/>
    <cellStyle name="60% - Accent1 4 12" xfId="3162"/>
    <cellStyle name="60% - Accent1 4 13" xfId="3163"/>
    <cellStyle name="60% - Accent1 4 14" xfId="3164"/>
    <cellStyle name="60% - Accent1 4 2" xfId="3165"/>
    <cellStyle name="60% - Accent1 4 3" xfId="3166"/>
    <cellStyle name="60% - Accent1 4 4" xfId="3167"/>
    <cellStyle name="60% - Accent1 4 5" xfId="3168"/>
    <cellStyle name="60% - Accent1 4 6" xfId="3169"/>
    <cellStyle name="60% - Accent1 4 7" xfId="3170"/>
    <cellStyle name="60% - Accent1 4 8" xfId="3171"/>
    <cellStyle name="60% - Accent1 4 9" xfId="3172"/>
    <cellStyle name="60% - Accent1 5" xfId="3173"/>
    <cellStyle name="60% - Accent1 6" xfId="3174"/>
    <cellStyle name="60% - Accent1 7" xfId="3175"/>
    <cellStyle name="60% - Accent1 8" xfId="3176"/>
    <cellStyle name="60% - Accent1 9" xfId="3177"/>
    <cellStyle name="60% - Accent2 10" xfId="3178"/>
    <cellStyle name="60% - Accent2 11" xfId="3179"/>
    <cellStyle name="60% - Accent2 12" xfId="3180"/>
    <cellStyle name="60% - Accent2 13" xfId="3181"/>
    <cellStyle name="60% - Accent2 14" xfId="3182"/>
    <cellStyle name="60% - Accent2 15" xfId="3183"/>
    <cellStyle name="60% - Accent2 16" xfId="3184"/>
    <cellStyle name="60% - Accent2 2" xfId="327"/>
    <cellStyle name="60% - Accent2 2 10" xfId="3185"/>
    <cellStyle name="60% - Accent2 2 11" xfId="3186"/>
    <cellStyle name="60% - Accent2 2 12" xfId="3187"/>
    <cellStyle name="60% - Accent2 2 13" xfId="3188"/>
    <cellStyle name="60% - Accent2 2 14" xfId="3189"/>
    <cellStyle name="60% - Accent2 2 15" xfId="3190"/>
    <cellStyle name="60% - Accent2 2 16" xfId="3191"/>
    <cellStyle name="60% - Accent2 2 17" xfId="3192"/>
    <cellStyle name="60% - Accent2 2 17 2" xfId="3193"/>
    <cellStyle name="60% - Accent2 2 17 2 2" xfId="3194"/>
    <cellStyle name="60% - Accent2 2 17 2 3" xfId="3195"/>
    <cellStyle name="60% - Accent2 2 17 3" xfId="3196"/>
    <cellStyle name="60% - Accent2 2 18" xfId="3197"/>
    <cellStyle name="60% - Accent2 2 19" xfId="3198"/>
    <cellStyle name="60% - Accent2 2 2" xfId="3199"/>
    <cellStyle name="60% - Accent2 2 2 10" xfId="3200"/>
    <cellStyle name="60% - Accent2 2 2 11" xfId="3201"/>
    <cellStyle name="60% - Accent2 2 2 12" xfId="3202"/>
    <cellStyle name="60% - Accent2 2 2 13" xfId="3203"/>
    <cellStyle name="60% - Accent2 2 2 14" xfId="3204"/>
    <cellStyle name="60% - Accent2 2 2 15" xfId="3205"/>
    <cellStyle name="60% - Accent2 2 2 16" xfId="3206"/>
    <cellStyle name="60% - Accent2 2 2 2" xfId="3207"/>
    <cellStyle name="60% - Accent2 2 2 3" xfId="3208"/>
    <cellStyle name="60% - Accent2 2 2 4" xfId="3209"/>
    <cellStyle name="60% - Accent2 2 2 5" xfId="3210"/>
    <cellStyle name="60% - Accent2 2 2 6" xfId="3211"/>
    <cellStyle name="60% - Accent2 2 2 7" xfId="3212"/>
    <cellStyle name="60% - Accent2 2 2 8" xfId="3213"/>
    <cellStyle name="60% - Accent2 2 2 9" xfId="3214"/>
    <cellStyle name="60% - Accent2 2 20" xfId="3215"/>
    <cellStyle name="60% - Accent2 2 20 2" xfId="3216"/>
    <cellStyle name="60% - Accent2 2 20 3" xfId="3217"/>
    <cellStyle name="60% - Accent2 2 21" xfId="3218"/>
    <cellStyle name="60% - Accent2 2 22" xfId="3219"/>
    <cellStyle name="60% - Accent2 2 23" xfId="3220"/>
    <cellStyle name="60% - Accent2 2 24" xfId="3221"/>
    <cellStyle name="60% - Accent2 2 25" xfId="3222"/>
    <cellStyle name="60% - Accent2 2 26" xfId="3223"/>
    <cellStyle name="60% - Accent2 2 27" xfId="3224"/>
    <cellStyle name="60% - Accent2 2 28" xfId="3225"/>
    <cellStyle name="60% - Accent2 2 29" xfId="3226"/>
    <cellStyle name="60% - Accent2 2 3" xfId="3227"/>
    <cellStyle name="60% - Accent2 2 30" xfId="3228"/>
    <cellStyle name="60% - Accent2 2 31" xfId="10994"/>
    <cellStyle name="60% - Accent2 2 4" xfId="3229"/>
    <cellStyle name="60% - Accent2 2 5" xfId="3230"/>
    <cellStyle name="60% - Accent2 2 6" xfId="3231"/>
    <cellStyle name="60% - Accent2 2 7" xfId="3232"/>
    <cellStyle name="60% - Accent2 2 8" xfId="3233"/>
    <cellStyle name="60% - Accent2 2 9" xfId="3234"/>
    <cellStyle name="60% - Accent2 3" xfId="328"/>
    <cellStyle name="60% - Accent2 3 10" xfId="3235"/>
    <cellStyle name="60% - Accent2 3 11" xfId="3236"/>
    <cellStyle name="60% - Accent2 3 12" xfId="3237"/>
    <cellStyle name="60% - Accent2 3 13" xfId="3238"/>
    <cellStyle name="60% - Accent2 3 14" xfId="3239"/>
    <cellStyle name="60% - Accent2 3 2" xfId="3240"/>
    <cellStyle name="60% - Accent2 3 3" xfId="3241"/>
    <cellStyle name="60% - Accent2 3 4" xfId="3242"/>
    <cellStyle name="60% - Accent2 3 5" xfId="3243"/>
    <cellStyle name="60% - Accent2 3 6" xfId="3244"/>
    <cellStyle name="60% - Accent2 3 7" xfId="3245"/>
    <cellStyle name="60% - Accent2 3 8" xfId="3246"/>
    <cellStyle name="60% - Accent2 3 9" xfId="3247"/>
    <cellStyle name="60% - Accent2 4" xfId="3248"/>
    <cellStyle name="60% - Accent2 4 10" xfId="3249"/>
    <cellStyle name="60% - Accent2 4 11" xfId="3250"/>
    <cellStyle name="60% - Accent2 4 12" xfId="3251"/>
    <cellStyle name="60% - Accent2 4 13" xfId="3252"/>
    <cellStyle name="60% - Accent2 4 14" xfId="3253"/>
    <cellStyle name="60% - Accent2 4 2" xfId="3254"/>
    <cellStyle name="60% - Accent2 4 3" xfId="3255"/>
    <cellStyle name="60% - Accent2 4 4" xfId="3256"/>
    <cellStyle name="60% - Accent2 4 5" xfId="3257"/>
    <cellStyle name="60% - Accent2 4 6" xfId="3258"/>
    <cellStyle name="60% - Accent2 4 7" xfId="3259"/>
    <cellStyle name="60% - Accent2 4 8" xfId="3260"/>
    <cellStyle name="60% - Accent2 4 9" xfId="3261"/>
    <cellStyle name="60% - Accent2 5" xfId="3262"/>
    <cellStyle name="60% - Accent2 6" xfId="3263"/>
    <cellStyle name="60% - Accent2 7" xfId="3264"/>
    <cellStyle name="60% - Accent2 8" xfId="3265"/>
    <cellStyle name="60% - Accent2 9" xfId="3266"/>
    <cellStyle name="60% - Accent3 10" xfId="3267"/>
    <cellStyle name="60% - Accent3 11" xfId="3268"/>
    <cellStyle name="60% - Accent3 12" xfId="3269"/>
    <cellStyle name="60% - Accent3 13" xfId="3270"/>
    <cellStyle name="60% - Accent3 14" xfId="3271"/>
    <cellStyle name="60% - Accent3 15" xfId="3272"/>
    <cellStyle name="60% - Accent3 16" xfId="3273"/>
    <cellStyle name="60% - Accent3 2" xfId="329"/>
    <cellStyle name="60% - Accent3 2 10" xfId="3274"/>
    <cellStyle name="60% - Accent3 2 11" xfId="3275"/>
    <cellStyle name="60% - Accent3 2 12" xfId="3276"/>
    <cellStyle name="60% - Accent3 2 13" xfId="3277"/>
    <cellStyle name="60% - Accent3 2 14" xfId="3278"/>
    <cellStyle name="60% - Accent3 2 15" xfId="3279"/>
    <cellStyle name="60% - Accent3 2 16" xfId="3280"/>
    <cellStyle name="60% - Accent3 2 17" xfId="3281"/>
    <cellStyle name="60% - Accent3 2 17 2" xfId="3282"/>
    <cellStyle name="60% - Accent3 2 17 2 2" xfId="3283"/>
    <cellStyle name="60% - Accent3 2 17 2 3" xfId="3284"/>
    <cellStyle name="60% - Accent3 2 17 3" xfId="3285"/>
    <cellStyle name="60% - Accent3 2 18" xfId="3286"/>
    <cellStyle name="60% - Accent3 2 19" xfId="3287"/>
    <cellStyle name="60% - Accent3 2 2" xfId="3288"/>
    <cellStyle name="60% - Accent3 2 2 10" xfId="3289"/>
    <cellStyle name="60% - Accent3 2 2 11" xfId="3290"/>
    <cellStyle name="60% - Accent3 2 2 12" xfId="3291"/>
    <cellStyle name="60% - Accent3 2 2 13" xfId="3292"/>
    <cellStyle name="60% - Accent3 2 2 14" xfId="3293"/>
    <cellStyle name="60% - Accent3 2 2 15" xfId="3294"/>
    <cellStyle name="60% - Accent3 2 2 16" xfId="3295"/>
    <cellStyle name="60% - Accent3 2 2 2" xfId="3296"/>
    <cellStyle name="60% - Accent3 2 2 3" xfId="3297"/>
    <cellStyle name="60% - Accent3 2 2 4" xfId="3298"/>
    <cellStyle name="60% - Accent3 2 2 5" xfId="3299"/>
    <cellStyle name="60% - Accent3 2 2 6" xfId="3300"/>
    <cellStyle name="60% - Accent3 2 2 7" xfId="3301"/>
    <cellStyle name="60% - Accent3 2 2 8" xfId="3302"/>
    <cellStyle name="60% - Accent3 2 2 9" xfId="3303"/>
    <cellStyle name="60% - Accent3 2 20" xfId="3304"/>
    <cellStyle name="60% - Accent3 2 20 2" xfId="3305"/>
    <cellStyle name="60% - Accent3 2 20 3" xfId="3306"/>
    <cellStyle name="60% - Accent3 2 21" xfId="3307"/>
    <cellStyle name="60% - Accent3 2 22" xfId="3308"/>
    <cellStyle name="60% - Accent3 2 23" xfId="3309"/>
    <cellStyle name="60% - Accent3 2 24" xfId="3310"/>
    <cellStyle name="60% - Accent3 2 25" xfId="3311"/>
    <cellStyle name="60% - Accent3 2 26" xfId="3312"/>
    <cellStyle name="60% - Accent3 2 27" xfId="3313"/>
    <cellStyle name="60% - Accent3 2 28" xfId="3314"/>
    <cellStyle name="60% - Accent3 2 29" xfId="3315"/>
    <cellStyle name="60% - Accent3 2 3" xfId="3316"/>
    <cellStyle name="60% - Accent3 2 30" xfId="3317"/>
    <cellStyle name="60% - Accent3 2 31" xfId="10995"/>
    <cellStyle name="60% - Accent3 2 4" xfId="3318"/>
    <cellStyle name="60% - Accent3 2 5" xfId="3319"/>
    <cellStyle name="60% - Accent3 2 6" xfId="3320"/>
    <cellStyle name="60% - Accent3 2 7" xfId="3321"/>
    <cellStyle name="60% - Accent3 2 8" xfId="3322"/>
    <cellStyle name="60% - Accent3 2 9" xfId="3323"/>
    <cellStyle name="60% - Accent3 3" xfId="330"/>
    <cellStyle name="60% - Accent3 3 10" xfId="3324"/>
    <cellStyle name="60% - Accent3 3 11" xfId="3325"/>
    <cellStyle name="60% - Accent3 3 12" xfId="3326"/>
    <cellStyle name="60% - Accent3 3 13" xfId="3327"/>
    <cellStyle name="60% - Accent3 3 14" xfId="3328"/>
    <cellStyle name="60% - Accent3 3 2" xfId="3329"/>
    <cellStyle name="60% - Accent3 3 3" xfId="3330"/>
    <cellStyle name="60% - Accent3 3 4" xfId="3331"/>
    <cellStyle name="60% - Accent3 3 5" xfId="3332"/>
    <cellStyle name="60% - Accent3 3 6" xfId="3333"/>
    <cellStyle name="60% - Accent3 3 7" xfId="3334"/>
    <cellStyle name="60% - Accent3 3 8" xfId="3335"/>
    <cellStyle name="60% - Accent3 3 9" xfId="3336"/>
    <cellStyle name="60% - Accent3 4" xfId="3337"/>
    <cellStyle name="60% - Accent3 4 10" xfId="3338"/>
    <cellStyle name="60% - Accent3 4 11" xfId="3339"/>
    <cellStyle name="60% - Accent3 4 12" xfId="3340"/>
    <cellStyle name="60% - Accent3 4 13" xfId="3341"/>
    <cellStyle name="60% - Accent3 4 14" xfId="3342"/>
    <cellStyle name="60% - Accent3 4 2" xfId="3343"/>
    <cellStyle name="60% - Accent3 4 3" xfId="3344"/>
    <cellStyle name="60% - Accent3 4 4" xfId="3345"/>
    <cellStyle name="60% - Accent3 4 5" xfId="3346"/>
    <cellStyle name="60% - Accent3 4 6" xfId="3347"/>
    <cellStyle name="60% - Accent3 4 7" xfId="3348"/>
    <cellStyle name="60% - Accent3 4 8" xfId="3349"/>
    <cellStyle name="60% - Accent3 4 9" xfId="3350"/>
    <cellStyle name="60% - Accent3 5" xfId="3351"/>
    <cellStyle name="60% - Accent3 6" xfId="3352"/>
    <cellStyle name="60% - Accent3 7" xfId="3353"/>
    <cellStyle name="60% - Accent3 8" xfId="3354"/>
    <cellStyle name="60% - Accent3 9" xfId="3355"/>
    <cellStyle name="60% - Accent4 10" xfId="3356"/>
    <cellStyle name="60% - Accent4 11" xfId="3357"/>
    <cellStyle name="60% - Accent4 12" xfId="3358"/>
    <cellStyle name="60% - Accent4 13" xfId="3359"/>
    <cellStyle name="60% - Accent4 14" xfId="3360"/>
    <cellStyle name="60% - Accent4 15" xfId="3361"/>
    <cellStyle name="60% - Accent4 16" xfId="3362"/>
    <cellStyle name="60% - Accent4 2" xfId="331"/>
    <cellStyle name="60% - Accent4 2 10" xfId="3363"/>
    <cellStyle name="60% - Accent4 2 11" xfId="3364"/>
    <cellStyle name="60% - Accent4 2 12" xfId="3365"/>
    <cellStyle name="60% - Accent4 2 13" xfId="3366"/>
    <cellStyle name="60% - Accent4 2 14" xfId="3367"/>
    <cellStyle name="60% - Accent4 2 15" xfId="3368"/>
    <cellStyle name="60% - Accent4 2 16" xfId="3369"/>
    <cellStyle name="60% - Accent4 2 17" xfId="3370"/>
    <cellStyle name="60% - Accent4 2 17 2" xfId="3371"/>
    <cellStyle name="60% - Accent4 2 17 2 2" xfId="3372"/>
    <cellStyle name="60% - Accent4 2 17 2 3" xfId="3373"/>
    <cellStyle name="60% - Accent4 2 17 3" xfId="3374"/>
    <cellStyle name="60% - Accent4 2 18" xfId="3375"/>
    <cellStyle name="60% - Accent4 2 19" xfId="3376"/>
    <cellStyle name="60% - Accent4 2 2" xfId="3377"/>
    <cellStyle name="60% - Accent4 2 2 10" xfId="3378"/>
    <cellStyle name="60% - Accent4 2 2 11" xfId="3379"/>
    <cellStyle name="60% - Accent4 2 2 12" xfId="3380"/>
    <cellStyle name="60% - Accent4 2 2 13" xfId="3381"/>
    <cellStyle name="60% - Accent4 2 2 14" xfId="3382"/>
    <cellStyle name="60% - Accent4 2 2 15" xfId="3383"/>
    <cellStyle name="60% - Accent4 2 2 16" xfId="3384"/>
    <cellStyle name="60% - Accent4 2 2 2" xfId="3385"/>
    <cellStyle name="60% - Accent4 2 2 3" xfId="3386"/>
    <cellStyle name="60% - Accent4 2 2 4" xfId="3387"/>
    <cellStyle name="60% - Accent4 2 2 5" xfId="3388"/>
    <cellStyle name="60% - Accent4 2 2 6" xfId="3389"/>
    <cellStyle name="60% - Accent4 2 2 7" xfId="3390"/>
    <cellStyle name="60% - Accent4 2 2 8" xfId="3391"/>
    <cellStyle name="60% - Accent4 2 2 9" xfId="3392"/>
    <cellStyle name="60% - Accent4 2 20" xfId="3393"/>
    <cellStyle name="60% - Accent4 2 20 2" xfId="3394"/>
    <cellStyle name="60% - Accent4 2 20 3" xfId="3395"/>
    <cellStyle name="60% - Accent4 2 21" xfId="3396"/>
    <cellStyle name="60% - Accent4 2 22" xfId="3397"/>
    <cellStyle name="60% - Accent4 2 23" xfId="3398"/>
    <cellStyle name="60% - Accent4 2 24" xfId="3399"/>
    <cellStyle name="60% - Accent4 2 25" xfId="3400"/>
    <cellStyle name="60% - Accent4 2 26" xfId="3401"/>
    <cellStyle name="60% - Accent4 2 27" xfId="3402"/>
    <cellStyle name="60% - Accent4 2 28" xfId="3403"/>
    <cellStyle name="60% - Accent4 2 29" xfId="3404"/>
    <cellStyle name="60% - Accent4 2 3" xfId="3405"/>
    <cellStyle name="60% - Accent4 2 30" xfId="3406"/>
    <cellStyle name="60% - Accent4 2 31" xfId="10996"/>
    <cellStyle name="60% - Accent4 2 4" xfId="3407"/>
    <cellStyle name="60% - Accent4 2 5" xfId="3408"/>
    <cellStyle name="60% - Accent4 2 6" xfId="3409"/>
    <cellStyle name="60% - Accent4 2 7" xfId="3410"/>
    <cellStyle name="60% - Accent4 2 8" xfId="3411"/>
    <cellStyle name="60% - Accent4 2 9" xfId="3412"/>
    <cellStyle name="60% - Accent4 3" xfId="332"/>
    <cellStyle name="60% - Accent4 3 10" xfId="3413"/>
    <cellStyle name="60% - Accent4 3 11" xfId="3414"/>
    <cellStyle name="60% - Accent4 3 12" xfId="3415"/>
    <cellStyle name="60% - Accent4 3 13" xfId="3416"/>
    <cellStyle name="60% - Accent4 3 14" xfId="3417"/>
    <cellStyle name="60% - Accent4 3 2" xfId="3418"/>
    <cellStyle name="60% - Accent4 3 3" xfId="3419"/>
    <cellStyle name="60% - Accent4 3 4" xfId="3420"/>
    <cellStyle name="60% - Accent4 3 5" xfId="3421"/>
    <cellStyle name="60% - Accent4 3 6" xfId="3422"/>
    <cellStyle name="60% - Accent4 3 7" xfId="3423"/>
    <cellStyle name="60% - Accent4 3 8" xfId="3424"/>
    <cellStyle name="60% - Accent4 3 9" xfId="3425"/>
    <cellStyle name="60% - Accent4 4" xfId="3426"/>
    <cellStyle name="60% - Accent4 4 10" xfId="3427"/>
    <cellStyle name="60% - Accent4 4 11" xfId="3428"/>
    <cellStyle name="60% - Accent4 4 12" xfId="3429"/>
    <cellStyle name="60% - Accent4 4 13" xfId="3430"/>
    <cellStyle name="60% - Accent4 4 14" xfId="3431"/>
    <cellStyle name="60% - Accent4 4 2" xfId="3432"/>
    <cellStyle name="60% - Accent4 4 3" xfId="3433"/>
    <cellStyle name="60% - Accent4 4 4" xfId="3434"/>
    <cellStyle name="60% - Accent4 4 5" xfId="3435"/>
    <cellStyle name="60% - Accent4 4 6" xfId="3436"/>
    <cellStyle name="60% - Accent4 4 7" xfId="3437"/>
    <cellStyle name="60% - Accent4 4 8" xfId="3438"/>
    <cellStyle name="60% - Accent4 4 9" xfId="3439"/>
    <cellStyle name="60% - Accent4 5" xfId="3440"/>
    <cellStyle name="60% - Accent4 6" xfId="3441"/>
    <cellStyle name="60% - Accent4 7" xfId="3442"/>
    <cellStyle name="60% - Accent4 8" xfId="3443"/>
    <cellStyle name="60% - Accent4 9" xfId="3444"/>
    <cellStyle name="60% - Accent5 10" xfId="3445"/>
    <cellStyle name="60% - Accent5 11" xfId="3446"/>
    <cellStyle name="60% - Accent5 12" xfId="3447"/>
    <cellStyle name="60% - Accent5 13" xfId="3448"/>
    <cellStyle name="60% - Accent5 14" xfId="3449"/>
    <cellStyle name="60% - Accent5 15" xfId="3450"/>
    <cellStyle name="60% - Accent5 16" xfId="3451"/>
    <cellStyle name="60% - Accent5 2" xfId="333"/>
    <cellStyle name="60% - Accent5 2 10" xfId="3452"/>
    <cellStyle name="60% - Accent5 2 11" xfId="3453"/>
    <cellStyle name="60% - Accent5 2 12" xfId="3454"/>
    <cellStyle name="60% - Accent5 2 13" xfId="3455"/>
    <cellStyle name="60% - Accent5 2 14" xfId="3456"/>
    <cellStyle name="60% - Accent5 2 15" xfId="3457"/>
    <cellStyle name="60% - Accent5 2 16" xfId="3458"/>
    <cellStyle name="60% - Accent5 2 17" xfId="3459"/>
    <cellStyle name="60% - Accent5 2 17 2" xfId="3460"/>
    <cellStyle name="60% - Accent5 2 17 2 2" xfId="3461"/>
    <cellStyle name="60% - Accent5 2 17 2 3" xfId="3462"/>
    <cellStyle name="60% - Accent5 2 17 3" xfId="3463"/>
    <cellStyle name="60% - Accent5 2 18" xfId="3464"/>
    <cellStyle name="60% - Accent5 2 19" xfId="3465"/>
    <cellStyle name="60% - Accent5 2 2" xfId="3466"/>
    <cellStyle name="60% - Accent5 2 2 10" xfId="3467"/>
    <cellStyle name="60% - Accent5 2 2 11" xfId="3468"/>
    <cellStyle name="60% - Accent5 2 2 12" xfId="3469"/>
    <cellStyle name="60% - Accent5 2 2 13" xfId="3470"/>
    <cellStyle name="60% - Accent5 2 2 14" xfId="3471"/>
    <cellStyle name="60% - Accent5 2 2 15" xfId="3472"/>
    <cellStyle name="60% - Accent5 2 2 16" xfId="3473"/>
    <cellStyle name="60% - Accent5 2 2 2" xfId="3474"/>
    <cellStyle name="60% - Accent5 2 2 3" xfId="3475"/>
    <cellStyle name="60% - Accent5 2 2 4" xfId="3476"/>
    <cellStyle name="60% - Accent5 2 2 5" xfId="3477"/>
    <cellStyle name="60% - Accent5 2 2 6" xfId="3478"/>
    <cellStyle name="60% - Accent5 2 2 7" xfId="3479"/>
    <cellStyle name="60% - Accent5 2 2 8" xfId="3480"/>
    <cellStyle name="60% - Accent5 2 2 9" xfId="3481"/>
    <cellStyle name="60% - Accent5 2 20" xfId="3482"/>
    <cellStyle name="60% - Accent5 2 20 2" xfId="3483"/>
    <cellStyle name="60% - Accent5 2 20 3" xfId="3484"/>
    <cellStyle name="60% - Accent5 2 21" xfId="3485"/>
    <cellStyle name="60% - Accent5 2 22" xfId="3486"/>
    <cellStyle name="60% - Accent5 2 23" xfId="3487"/>
    <cellStyle name="60% - Accent5 2 24" xfId="3488"/>
    <cellStyle name="60% - Accent5 2 25" xfId="3489"/>
    <cellStyle name="60% - Accent5 2 26" xfId="3490"/>
    <cellStyle name="60% - Accent5 2 27" xfId="3491"/>
    <cellStyle name="60% - Accent5 2 28" xfId="3492"/>
    <cellStyle name="60% - Accent5 2 29" xfId="3493"/>
    <cellStyle name="60% - Accent5 2 3" xfId="3494"/>
    <cellStyle name="60% - Accent5 2 30" xfId="3495"/>
    <cellStyle name="60% - Accent5 2 31" xfId="10997"/>
    <cellStyle name="60% - Accent5 2 4" xfId="3496"/>
    <cellStyle name="60% - Accent5 2 5" xfId="3497"/>
    <cellStyle name="60% - Accent5 2 6" xfId="3498"/>
    <cellStyle name="60% - Accent5 2 7" xfId="3499"/>
    <cellStyle name="60% - Accent5 2 8" xfId="3500"/>
    <cellStyle name="60% - Accent5 2 9" xfId="3501"/>
    <cellStyle name="60% - Accent5 3" xfId="334"/>
    <cellStyle name="60% - Accent5 3 10" xfId="3502"/>
    <cellStyle name="60% - Accent5 3 11" xfId="3503"/>
    <cellStyle name="60% - Accent5 3 12" xfId="3504"/>
    <cellStyle name="60% - Accent5 3 13" xfId="3505"/>
    <cellStyle name="60% - Accent5 3 14" xfId="3506"/>
    <cellStyle name="60% - Accent5 3 15" xfId="10998"/>
    <cellStyle name="60% - Accent5 3 2" xfId="3507"/>
    <cellStyle name="60% - Accent5 3 3" xfId="3508"/>
    <cellStyle name="60% - Accent5 3 4" xfId="3509"/>
    <cellStyle name="60% - Accent5 3 5" xfId="3510"/>
    <cellStyle name="60% - Accent5 3 6" xfId="3511"/>
    <cellStyle name="60% - Accent5 3 7" xfId="3512"/>
    <cellStyle name="60% - Accent5 3 8" xfId="3513"/>
    <cellStyle name="60% - Accent5 3 9" xfId="3514"/>
    <cellStyle name="60% - Accent5 4" xfId="3515"/>
    <cellStyle name="60% - Accent5 4 10" xfId="3516"/>
    <cellStyle name="60% - Accent5 4 11" xfId="3517"/>
    <cellStyle name="60% - Accent5 4 12" xfId="3518"/>
    <cellStyle name="60% - Accent5 4 13" xfId="3519"/>
    <cellStyle name="60% - Accent5 4 14" xfId="3520"/>
    <cellStyle name="60% - Accent5 4 2" xfId="3521"/>
    <cellStyle name="60% - Accent5 4 3" xfId="3522"/>
    <cellStyle name="60% - Accent5 4 4" xfId="3523"/>
    <cellStyle name="60% - Accent5 4 5" xfId="3524"/>
    <cellStyle name="60% - Accent5 4 6" xfId="3525"/>
    <cellStyle name="60% - Accent5 4 7" xfId="3526"/>
    <cellStyle name="60% - Accent5 4 8" xfId="3527"/>
    <cellStyle name="60% - Accent5 4 9" xfId="3528"/>
    <cellStyle name="60% - Accent5 5" xfId="3529"/>
    <cellStyle name="60% - Accent5 6" xfId="3530"/>
    <cellStyle name="60% - Accent5 7" xfId="3531"/>
    <cellStyle name="60% - Accent5 8" xfId="3532"/>
    <cellStyle name="60% - Accent5 9" xfId="3533"/>
    <cellStyle name="60% - Accent6 10" xfId="3534"/>
    <cellStyle name="60% - Accent6 11" xfId="3535"/>
    <cellStyle name="60% - Accent6 12" xfId="3536"/>
    <cellStyle name="60% - Accent6 13" xfId="3537"/>
    <cellStyle name="60% - Accent6 14" xfId="3538"/>
    <cellStyle name="60% - Accent6 15" xfId="3539"/>
    <cellStyle name="60% - Accent6 16" xfId="3540"/>
    <cellStyle name="60% - Accent6 2" xfId="335"/>
    <cellStyle name="60% - Accent6 2 10" xfId="3541"/>
    <cellStyle name="60% - Accent6 2 11" xfId="3542"/>
    <cellStyle name="60% - Accent6 2 12" xfId="3543"/>
    <cellStyle name="60% - Accent6 2 13" xfId="3544"/>
    <cellStyle name="60% - Accent6 2 14" xfId="3545"/>
    <cellStyle name="60% - Accent6 2 15" xfId="3546"/>
    <cellStyle name="60% - Accent6 2 16" xfId="3547"/>
    <cellStyle name="60% - Accent6 2 17" xfId="3548"/>
    <cellStyle name="60% - Accent6 2 17 2" xfId="3549"/>
    <cellStyle name="60% - Accent6 2 17 2 2" xfId="3550"/>
    <cellStyle name="60% - Accent6 2 17 2 3" xfId="3551"/>
    <cellStyle name="60% - Accent6 2 17 3" xfId="3552"/>
    <cellStyle name="60% - Accent6 2 18" xfId="3553"/>
    <cellStyle name="60% - Accent6 2 19" xfId="3554"/>
    <cellStyle name="60% - Accent6 2 2" xfId="3555"/>
    <cellStyle name="60% - Accent6 2 2 10" xfId="3556"/>
    <cellStyle name="60% - Accent6 2 2 11" xfId="3557"/>
    <cellStyle name="60% - Accent6 2 2 12" xfId="3558"/>
    <cellStyle name="60% - Accent6 2 2 13" xfId="3559"/>
    <cellStyle name="60% - Accent6 2 2 14" xfId="3560"/>
    <cellStyle name="60% - Accent6 2 2 15" xfId="3561"/>
    <cellStyle name="60% - Accent6 2 2 16" xfId="3562"/>
    <cellStyle name="60% - Accent6 2 2 2" xfId="3563"/>
    <cellStyle name="60% - Accent6 2 2 3" xfId="3564"/>
    <cellStyle name="60% - Accent6 2 2 4" xfId="3565"/>
    <cellStyle name="60% - Accent6 2 2 5" xfId="3566"/>
    <cellStyle name="60% - Accent6 2 2 6" xfId="3567"/>
    <cellStyle name="60% - Accent6 2 2 7" xfId="3568"/>
    <cellStyle name="60% - Accent6 2 2 8" xfId="3569"/>
    <cellStyle name="60% - Accent6 2 2 9" xfId="3570"/>
    <cellStyle name="60% - Accent6 2 20" xfId="3571"/>
    <cellStyle name="60% - Accent6 2 20 2" xfId="3572"/>
    <cellStyle name="60% - Accent6 2 20 3" xfId="3573"/>
    <cellStyle name="60% - Accent6 2 21" xfId="3574"/>
    <cellStyle name="60% - Accent6 2 22" xfId="3575"/>
    <cellStyle name="60% - Accent6 2 23" xfId="3576"/>
    <cellStyle name="60% - Accent6 2 24" xfId="3577"/>
    <cellStyle name="60% - Accent6 2 25" xfId="3578"/>
    <cellStyle name="60% - Accent6 2 26" xfId="3579"/>
    <cellStyle name="60% - Accent6 2 27" xfId="3580"/>
    <cellStyle name="60% - Accent6 2 28" xfId="3581"/>
    <cellStyle name="60% - Accent6 2 29" xfId="3582"/>
    <cellStyle name="60% - Accent6 2 3" xfId="3583"/>
    <cellStyle name="60% - Accent6 2 30" xfId="3584"/>
    <cellStyle name="60% - Accent6 2 31" xfId="10999"/>
    <cellStyle name="60% - Accent6 2 32" xfId="11000"/>
    <cellStyle name="60% - Accent6 2 4" xfId="3585"/>
    <cellStyle name="60% - Accent6 2 5" xfId="3586"/>
    <cellStyle name="60% - Accent6 2 6" xfId="3587"/>
    <cellStyle name="60% - Accent6 2 7" xfId="3588"/>
    <cellStyle name="60% - Accent6 2 8" xfId="3589"/>
    <cellStyle name="60% - Accent6 2 9" xfId="3590"/>
    <cellStyle name="60% - Accent6 3" xfId="336"/>
    <cellStyle name="60% - Accent6 3 10" xfId="3591"/>
    <cellStyle name="60% - Accent6 3 11" xfId="3592"/>
    <cellStyle name="60% - Accent6 3 12" xfId="3593"/>
    <cellStyle name="60% - Accent6 3 13" xfId="3594"/>
    <cellStyle name="60% - Accent6 3 14" xfId="3595"/>
    <cellStyle name="60% - Accent6 3 15" xfId="11001"/>
    <cellStyle name="60% - Accent6 3 2" xfId="3596"/>
    <cellStyle name="60% - Accent6 3 3" xfId="3597"/>
    <cellStyle name="60% - Accent6 3 4" xfId="3598"/>
    <cellStyle name="60% - Accent6 3 5" xfId="3599"/>
    <cellStyle name="60% - Accent6 3 6" xfId="3600"/>
    <cellStyle name="60% - Accent6 3 7" xfId="3601"/>
    <cellStyle name="60% - Accent6 3 8" xfId="3602"/>
    <cellStyle name="60% - Accent6 3 9" xfId="3603"/>
    <cellStyle name="60% - Accent6 4" xfId="3604"/>
    <cellStyle name="60% - Accent6 4 10" xfId="3605"/>
    <cellStyle name="60% - Accent6 4 11" xfId="3606"/>
    <cellStyle name="60% - Accent6 4 12" xfId="3607"/>
    <cellStyle name="60% - Accent6 4 13" xfId="3608"/>
    <cellStyle name="60% - Accent6 4 14" xfId="3609"/>
    <cellStyle name="60% - Accent6 4 2" xfId="3610"/>
    <cellStyle name="60% - Accent6 4 3" xfId="3611"/>
    <cellStyle name="60% - Accent6 4 4" xfId="3612"/>
    <cellStyle name="60% - Accent6 4 5" xfId="3613"/>
    <cellStyle name="60% - Accent6 4 6" xfId="3614"/>
    <cellStyle name="60% - Accent6 4 7" xfId="3615"/>
    <cellStyle name="60% - Accent6 4 8" xfId="3616"/>
    <cellStyle name="60% - Accent6 4 9" xfId="3617"/>
    <cellStyle name="60% - Accent6 5" xfId="3618"/>
    <cellStyle name="60% - Accent6 6" xfId="3619"/>
    <cellStyle name="60% - Accent6 7" xfId="3620"/>
    <cellStyle name="60% - Accent6 8" xfId="3621"/>
    <cellStyle name="60% - Accent6 9" xfId="3622"/>
    <cellStyle name="60% – rõhk1" xfId="3" builtinId="32" customBuiltin="1"/>
    <cellStyle name="60% – rõhk1 2" xfId="11002"/>
    <cellStyle name="60% – rõhk2" xfId="6" builtinId="36" customBuiltin="1"/>
    <cellStyle name="60% – rõhk2 2" xfId="11003"/>
    <cellStyle name="60% – rõhk3" xfId="9" builtinId="40" customBuiltin="1"/>
    <cellStyle name="60% – rõhk3 2" xfId="11004"/>
    <cellStyle name="60% – rõhk4" xfId="12" builtinId="44" customBuiltin="1"/>
    <cellStyle name="60% – rõhk4 2" xfId="11005"/>
    <cellStyle name="60% – rõhk5" xfId="15" builtinId="48" customBuiltin="1"/>
    <cellStyle name="60% – rõhk5 2" xfId="11006"/>
    <cellStyle name="60% – rõhk6" xfId="18" builtinId="52" customBuiltin="1"/>
    <cellStyle name="60% – rõhk6 2" xfId="11007"/>
    <cellStyle name="60% - Акцент1" xfId="337"/>
    <cellStyle name="60% - Акцент1 2" xfId="11008"/>
    <cellStyle name="60% - Акцент2" xfId="338"/>
    <cellStyle name="60% - Акцент2 2" xfId="11009"/>
    <cellStyle name="60% - Акцент3" xfId="339"/>
    <cellStyle name="60% - Акцент3 2" xfId="11010"/>
    <cellStyle name="60% - Акцент4" xfId="340"/>
    <cellStyle name="60% - Акцент4 2" xfId="11011"/>
    <cellStyle name="60% - Акцент5" xfId="341"/>
    <cellStyle name="60% - Акцент5 2" xfId="11012"/>
    <cellStyle name="60% - Акцент6" xfId="342"/>
    <cellStyle name="60% - Акцент6 2" xfId="11013"/>
    <cellStyle name="Accent1 10" xfId="3623"/>
    <cellStyle name="Accent1 11" xfId="3624"/>
    <cellStyle name="Accent1 12" xfId="3625"/>
    <cellStyle name="Accent1 13" xfId="3626"/>
    <cellStyle name="Accent1 14" xfId="3627"/>
    <cellStyle name="Accent1 15" xfId="3628"/>
    <cellStyle name="Accent1 16" xfId="3629"/>
    <cellStyle name="Accent1 2" xfId="343"/>
    <cellStyle name="Accent1 2 10" xfId="3630"/>
    <cellStyle name="Accent1 2 11" xfId="3631"/>
    <cellStyle name="Accent1 2 12" xfId="3632"/>
    <cellStyle name="Accent1 2 13" xfId="3633"/>
    <cellStyle name="Accent1 2 14" xfId="3634"/>
    <cellStyle name="Accent1 2 15" xfId="3635"/>
    <cellStyle name="Accent1 2 16" xfId="3636"/>
    <cellStyle name="Accent1 2 17" xfId="3637"/>
    <cellStyle name="Accent1 2 17 2" xfId="3638"/>
    <cellStyle name="Accent1 2 17 2 2" xfId="3639"/>
    <cellStyle name="Accent1 2 17 2 3" xfId="3640"/>
    <cellStyle name="Accent1 2 17 3" xfId="3641"/>
    <cellStyle name="Accent1 2 18" xfId="3642"/>
    <cellStyle name="Accent1 2 19" xfId="3643"/>
    <cellStyle name="Accent1 2 2" xfId="3644"/>
    <cellStyle name="Accent1 2 2 10" xfId="3645"/>
    <cellStyle name="Accent1 2 2 11" xfId="3646"/>
    <cellStyle name="Accent1 2 2 12" xfId="3647"/>
    <cellStyle name="Accent1 2 2 13" xfId="3648"/>
    <cellStyle name="Accent1 2 2 14" xfId="3649"/>
    <cellStyle name="Accent1 2 2 15" xfId="3650"/>
    <cellStyle name="Accent1 2 2 16" xfId="3651"/>
    <cellStyle name="Accent1 2 2 2" xfId="3652"/>
    <cellStyle name="Accent1 2 2 3" xfId="3653"/>
    <cellStyle name="Accent1 2 2 4" xfId="3654"/>
    <cellStyle name="Accent1 2 2 5" xfId="3655"/>
    <cellStyle name="Accent1 2 2 6" xfId="3656"/>
    <cellStyle name="Accent1 2 2 7" xfId="3657"/>
    <cellStyle name="Accent1 2 2 8" xfId="3658"/>
    <cellStyle name="Accent1 2 2 9" xfId="3659"/>
    <cellStyle name="Accent1 2 20" xfId="3660"/>
    <cellStyle name="Accent1 2 20 2" xfId="3661"/>
    <cellStyle name="Accent1 2 20 3" xfId="3662"/>
    <cellStyle name="Accent1 2 21" xfId="3663"/>
    <cellStyle name="Accent1 2 22" xfId="3664"/>
    <cellStyle name="Accent1 2 23" xfId="3665"/>
    <cellStyle name="Accent1 2 24" xfId="3666"/>
    <cellStyle name="Accent1 2 25" xfId="3667"/>
    <cellStyle name="Accent1 2 26" xfId="3668"/>
    <cellStyle name="Accent1 2 27" xfId="3669"/>
    <cellStyle name="Accent1 2 28" xfId="3670"/>
    <cellStyle name="Accent1 2 29" xfId="3671"/>
    <cellStyle name="Accent1 2 3" xfId="3672"/>
    <cellStyle name="Accent1 2 30" xfId="3673"/>
    <cellStyle name="Accent1 2 31" xfId="11014"/>
    <cellStyle name="Accent1 2 32" xfId="11015"/>
    <cellStyle name="Accent1 2 4" xfId="3674"/>
    <cellStyle name="Accent1 2 5" xfId="3675"/>
    <cellStyle name="Accent1 2 6" xfId="3676"/>
    <cellStyle name="Accent1 2 7" xfId="3677"/>
    <cellStyle name="Accent1 2 8" xfId="3678"/>
    <cellStyle name="Accent1 2 9" xfId="3679"/>
    <cellStyle name="Accent1 3" xfId="344"/>
    <cellStyle name="Accent1 3 10" xfId="3680"/>
    <cellStyle name="Accent1 3 11" xfId="3681"/>
    <cellStyle name="Accent1 3 12" xfId="3682"/>
    <cellStyle name="Accent1 3 13" xfId="3683"/>
    <cellStyle name="Accent1 3 14" xfId="3684"/>
    <cellStyle name="Accent1 3 15" xfId="11016"/>
    <cellStyle name="Accent1 3 2" xfId="3685"/>
    <cellStyle name="Accent1 3 3" xfId="3686"/>
    <cellStyle name="Accent1 3 4" xfId="3687"/>
    <cellStyle name="Accent1 3 5" xfId="3688"/>
    <cellStyle name="Accent1 3 6" xfId="3689"/>
    <cellStyle name="Accent1 3 7" xfId="3690"/>
    <cellStyle name="Accent1 3 8" xfId="3691"/>
    <cellStyle name="Accent1 3 9" xfId="3692"/>
    <cellStyle name="Accent1 4" xfId="3693"/>
    <cellStyle name="Accent1 4 10" xfId="3694"/>
    <cellStyle name="Accent1 4 11" xfId="3695"/>
    <cellStyle name="Accent1 4 12" xfId="3696"/>
    <cellStyle name="Accent1 4 13" xfId="3697"/>
    <cellStyle name="Accent1 4 14" xfId="3698"/>
    <cellStyle name="Accent1 4 2" xfId="3699"/>
    <cellStyle name="Accent1 4 3" xfId="3700"/>
    <cellStyle name="Accent1 4 4" xfId="3701"/>
    <cellStyle name="Accent1 4 5" xfId="3702"/>
    <cellStyle name="Accent1 4 6" xfId="3703"/>
    <cellStyle name="Accent1 4 7" xfId="3704"/>
    <cellStyle name="Accent1 4 8" xfId="3705"/>
    <cellStyle name="Accent1 4 9" xfId="3706"/>
    <cellStyle name="Accent1 5" xfId="3707"/>
    <cellStyle name="Accent1 6" xfId="3708"/>
    <cellStyle name="Accent1 7" xfId="3709"/>
    <cellStyle name="Accent1 8" xfId="3710"/>
    <cellStyle name="Accent1 9" xfId="3711"/>
    <cellStyle name="Accent2 10" xfId="3712"/>
    <cellStyle name="Accent2 11" xfId="3713"/>
    <cellStyle name="Accent2 12" xfId="3714"/>
    <cellStyle name="Accent2 13" xfId="3715"/>
    <cellStyle name="Accent2 14" xfId="3716"/>
    <cellStyle name="Accent2 15" xfId="3717"/>
    <cellStyle name="Accent2 16" xfId="3718"/>
    <cellStyle name="Accent2 2" xfId="345"/>
    <cellStyle name="Accent2 2 10" xfId="3719"/>
    <cellStyle name="Accent2 2 11" xfId="3720"/>
    <cellStyle name="Accent2 2 12" xfId="3721"/>
    <cellStyle name="Accent2 2 13" xfId="3722"/>
    <cellStyle name="Accent2 2 14" xfId="3723"/>
    <cellStyle name="Accent2 2 15" xfId="3724"/>
    <cellStyle name="Accent2 2 16" xfId="3725"/>
    <cellStyle name="Accent2 2 17" xfId="3726"/>
    <cellStyle name="Accent2 2 17 2" xfId="3727"/>
    <cellStyle name="Accent2 2 17 2 2" xfId="3728"/>
    <cellStyle name="Accent2 2 17 2 3" xfId="3729"/>
    <cellStyle name="Accent2 2 17 3" xfId="3730"/>
    <cellStyle name="Accent2 2 18" xfId="3731"/>
    <cellStyle name="Accent2 2 19" xfId="3732"/>
    <cellStyle name="Accent2 2 2" xfId="3733"/>
    <cellStyle name="Accent2 2 2 10" xfId="3734"/>
    <cellStyle name="Accent2 2 2 11" xfId="3735"/>
    <cellStyle name="Accent2 2 2 12" xfId="3736"/>
    <cellStyle name="Accent2 2 2 13" xfId="3737"/>
    <cellStyle name="Accent2 2 2 14" xfId="3738"/>
    <cellStyle name="Accent2 2 2 15" xfId="3739"/>
    <cellStyle name="Accent2 2 2 16" xfId="3740"/>
    <cellStyle name="Accent2 2 2 2" xfId="3741"/>
    <cellStyle name="Accent2 2 2 3" xfId="3742"/>
    <cellStyle name="Accent2 2 2 4" xfId="3743"/>
    <cellStyle name="Accent2 2 2 5" xfId="3744"/>
    <cellStyle name="Accent2 2 2 6" xfId="3745"/>
    <cellStyle name="Accent2 2 2 7" xfId="3746"/>
    <cellStyle name="Accent2 2 2 8" xfId="3747"/>
    <cellStyle name="Accent2 2 2 9" xfId="3748"/>
    <cellStyle name="Accent2 2 20" xfId="3749"/>
    <cellStyle name="Accent2 2 20 2" xfId="3750"/>
    <cellStyle name="Accent2 2 20 3" xfId="3751"/>
    <cellStyle name="Accent2 2 21" xfId="3752"/>
    <cellStyle name="Accent2 2 22" xfId="3753"/>
    <cellStyle name="Accent2 2 23" xfId="3754"/>
    <cellStyle name="Accent2 2 24" xfId="3755"/>
    <cellStyle name="Accent2 2 25" xfId="3756"/>
    <cellStyle name="Accent2 2 26" xfId="3757"/>
    <cellStyle name="Accent2 2 27" xfId="3758"/>
    <cellStyle name="Accent2 2 28" xfId="3759"/>
    <cellStyle name="Accent2 2 29" xfId="3760"/>
    <cellStyle name="Accent2 2 3" xfId="3761"/>
    <cellStyle name="Accent2 2 30" xfId="3762"/>
    <cellStyle name="Accent2 2 31" xfId="11017"/>
    <cellStyle name="Accent2 2 32" xfId="11018"/>
    <cellStyle name="Accent2 2 4" xfId="3763"/>
    <cellStyle name="Accent2 2 5" xfId="3764"/>
    <cellStyle name="Accent2 2 6" xfId="3765"/>
    <cellStyle name="Accent2 2 7" xfId="3766"/>
    <cellStyle name="Accent2 2 8" xfId="3767"/>
    <cellStyle name="Accent2 2 9" xfId="3768"/>
    <cellStyle name="Accent2 3" xfId="346"/>
    <cellStyle name="Accent2 3 10" xfId="3769"/>
    <cellStyle name="Accent2 3 11" xfId="3770"/>
    <cellStyle name="Accent2 3 12" xfId="3771"/>
    <cellStyle name="Accent2 3 13" xfId="3772"/>
    <cellStyle name="Accent2 3 14" xfId="3773"/>
    <cellStyle name="Accent2 3 15" xfId="11019"/>
    <cellStyle name="Accent2 3 2" xfId="3774"/>
    <cellStyle name="Accent2 3 3" xfId="3775"/>
    <cellStyle name="Accent2 3 4" xfId="3776"/>
    <cellStyle name="Accent2 3 5" xfId="3777"/>
    <cellStyle name="Accent2 3 6" xfId="3778"/>
    <cellStyle name="Accent2 3 7" xfId="3779"/>
    <cellStyle name="Accent2 3 8" xfId="3780"/>
    <cellStyle name="Accent2 3 9" xfId="3781"/>
    <cellStyle name="Accent2 4" xfId="3782"/>
    <cellStyle name="Accent2 4 10" xfId="3783"/>
    <cellStyle name="Accent2 4 11" xfId="3784"/>
    <cellStyle name="Accent2 4 12" xfId="3785"/>
    <cellStyle name="Accent2 4 13" xfId="3786"/>
    <cellStyle name="Accent2 4 14" xfId="3787"/>
    <cellStyle name="Accent2 4 2" xfId="3788"/>
    <cellStyle name="Accent2 4 3" xfId="3789"/>
    <cellStyle name="Accent2 4 4" xfId="3790"/>
    <cellStyle name="Accent2 4 5" xfId="3791"/>
    <cellStyle name="Accent2 4 6" xfId="3792"/>
    <cellStyle name="Accent2 4 7" xfId="3793"/>
    <cellStyle name="Accent2 4 8" xfId="3794"/>
    <cellStyle name="Accent2 4 9" xfId="3795"/>
    <cellStyle name="Accent2 5" xfId="3796"/>
    <cellStyle name="Accent2 6" xfId="3797"/>
    <cellStyle name="Accent2 7" xfId="3798"/>
    <cellStyle name="Accent2 8" xfId="3799"/>
    <cellStyle name="Accent2 9" xfId="3800"/>
    <cellStyle name="Accent3 10" xfId="3801"/>
    <cellStyle name="Accent3 11" xfId="3802"/>
    <cellStyle name="Accent3 12" xfId="3803"/>
    <cellStyle name="Accent3 13" xfId="3804"/>
    <cellStyle name="Accent3 14" xfId="3805"/>
    <cellStyle name="Accent3 15" xfId="3806"/>
    <cellStyle name="Accent3 16" xfId="3807"/>
    <cellStyle name="Accent3 2" xfId="347"/>
    <cellStyle name="Accent3 2 10" xfId="3808"/>
    <cellStyle name="Accent3 2 11" xfId="3809"/>
    <cellStyle name="Accent3 2 12" xfId="3810"/>
    <cellStyle name="Accent3 2 13" xfId="3811"/>
    <cellStyle name="Accent3 2 14" xfId="3812"/>
    <cellStyle name="Accent3 2 15" xfId="3813"/>
    <cellStyle name="Accent3 2 16" xfId="3814"/>
    <cellStyle name="Accent3 2 17" xfId="3815"/>
    <cellStyle name="Accent3 2 17 2" xfId="3816"/>
    <cellStyle name="Accent3 2 17 2 2" xfId="3817"/>
    <cellStyle name="Accent3 2 17 2 3" xfId="3818"/>
    <cellStyle name="Accent3 2 17 3" xfId="3819"/>
    <cellStyle name="Accent3 2 18" xfId="3820"/>
    <cellStyle name="Accent3 2 19" xfId="3821"/>
    <cellStyle name="Accent3 2 2" xfId="3822"/>
    <cellStyle name="Accent3 2 2 10" xfId="3823"/>
    <cellStyle name="Accent3 2 2 11" xfId="3824"/>
    <cellStyle name="Accent3 2 2 12" xfId="3825"/>
    <cellStyle name="Accent3 2 2 13" xfId="3826"/>
    <cellStyle name="Accent3 2 2 14" xfId="3827"/>
    <cellStyle name="Accent3 2 2 15" xfId="3828"/>
    <cellStyle name="Accent3 2 2 16" xfId="3829"/>
    <cellStyle name="Accent3 2 2 2" xfId="3830"/>
    <cellStyle name="Accent3 2 2 3" xfId="3831"/>
    <cellStyle name="Accent3 2 2 4" xfId="3832"/>
    <cellStyle name="Accent3 2 2 5" xfId="3833"/>
    <cellStyle name="Accent3 2 2 6" xfId="3834"/>
    <cellStyle name="Accent3 2 2 7" xfId="3835"/>
    <cellStyle name="Accent3 2 2 8" xfId="3836"/>
    <cellStyle name="Accent3 2 2 9" xfId="3837"/>
    <cellStyle name="Accent3 2 20" xfId="3838"/>
    <cellStyle name="Accent3 2 20 2" xfId="3839"/>
    <cellStyle name="Accent3 2 20 3" xfId="3840"/>
    <cellStyle name="Accent3 2 21" xfId="3841"/>
    <cellStyle name="Accent3 2 22" xfId="3842"/>
    <cellStyle name="Accent3 2 23" xfId="3843"/>
    <cellStyle name="Accent3 2 24" xfId="3844"/>
    <cellStyle name="Accent3 2 25" xfId="3845"/>
    <cellStyle name="Accent3 2 26" xfId="3846"/>
    <cellStyle name="Accent3 2 27" xfId="3847"/>
    <cellStyle name="Accent3 2 28" xfId="3848"/>
    <cellStyle name="Accent3 2 29" xfId="3849"/>
    <cellStyle name="Accent3 2 3" xfId="3850"/>
    <cellStyle name="Accent3 2 30" xfId="3851"/>
    <cellStyle name="Accent3 2 31" xfId="11020"/>
    <cellStyle name="Accent3 2 32" xfId="11021"/>
    <cellStyle name="Accent3 2 4" xfId="3852"/>
    <cellStyle name="Accent3 2 5" xfId="3853"/>
    <cellStyle name="Accent3 2 6" xfId="3854"/>
    <cellStyle name="Accent3 2 7" xfId="3855"/>
    <cellStyle name="Accent3 2 8" xfId="3856"/>
    <cellStyle name="Accent3 2 9" xfId="3857"/>
    <cellStyle name="Accent3 3" xfId="348"/>
    <cellStyle name="Accent3 3 10" xfId="3858"/>
    <cellStyle name="Accent3 3 11" xfId="3859"/>
    <cellStyle name="Accent3 3 12" xfId="3860"/>
    <cellStyle name="Accent3 3 13" xfId="3861"/>
    <cellStyle name="Accent3 3 14" xfId="3862"/>
    <cellStyle name="Accent3 3 15" xfId="11022"/>
    <cellStyle name="Accent3 3 2" xfId="3863"/>
    <cellStyle name="Accent3 3 3" xfId="3864"/>
    <cellStyle name="Accent3 3 4" xfId="3865"/>
    <cellStyle name="Accent3 3 5" xfId="3866"/>
    <cellStyle name="Accent3 3 6" xfId="3867"/>
    <cellStyle name="Accent3 3 7" xfId="3868"/>
    <cellStyle name="Accent3 3 8" xfId="3869"/>
    <cellStyle name="Accent3 3 9" xfId="3870"/>
    <cellStyle name="Accent3 4" xfId="3871"/>
    <cellStyle name="Accent3 4 10" xfId="3872"/>
    <cellStyle name="Accent3 4 11" xfId="3873"/>
    <cellStyle name="Accent3 4 12" xfId="3874"/>
    <cellStyle name="Accent3 4 13" xfId="3875"/>
    <cellStyle name="Accent3 4 14" xfId="3876"/>
    <cellStyle name="Accent3 4 2" xfId="3877"/>
    <cellStyle name="Accent3 4 3" xfId="3878"/>
    <cellStyle name="Accent3 4 4" xfId="3879"/>
    <cellStyle name="Accent3 4 5" xfId="3880"/>
    <cellStyle name="Accent3 4 6" xfId="3881"/>
    <cellStyle name="Accent3 4 7" xfId="3882"/>
    <cellStyle name="Accent3 4 8" xfId="3883"/>
    <cellStyle name="Accent3 4 9" xfId="3884"/>
    <cellStyle name="Accent3 5" xfId="3885"/>
    <cellStyle name="Accent3 6" xfId="3886"/>
    <cellStyle name="Accent3 7" xfId="3887"/>
    <cellStyle name="Accent3 8" xfId="3888"/>
    <cellStyle name="Accent3 9" xfId="3889"/>
    <cellStyle name="Accent4 10" xfId="3890"/>
    <cellStyle name="Accent4 11" xfId="3891"/>
    <cellStyle name="Accent4 12" xfId="3892"/>
    <cellStyle name="Accent4 13" xfId="3893"/>
    <cellStyle name="Accent4 14" xfId="3894"/>
    <cellStyle name="Accent4 15" xfId="3895"/>
    <cellStyle name="Accent4 16" xfId="3896"/>
    <cellStyle name="Accent4 2" xfId="349"/>
    <cellStyle name="Accent4 2 10" xfId="3897"/>
    <cellStyle name="Accent4 2 11" xfId="3898"/>
    <cellStyle name="Accent4 2 12" xfId="3899"/>
    <cellStyle name="Accent4 2 13" xfId="3900"/>
    <cellStyle name="Accent4 2 14" xfId="3901"/>
    <cellStyle name="Accent4 2 15" xfId="3902"/>
    <cellStyle name="Accent4 2 16" xfId="3903"/>
    <cellStyle name="Accent4 2 17" xfId="3904"/>
    <cellStyle name="Accent4 2 17 2" xfId="3905"/>
    <cellStyle name="Accent4 2 17 2 2" xfId="3906"/>
    <cellStyle name="Accent4 2 17 2 3" xfId="3907"/>
    <cellStyle name="Accent4 2 17 3" xfId="3908"/>
    <cellStyle name="Accent4 2 18" xfId="3909"/>
    <cellStyle name="Accent4 2 19" xfId="3910"/>
    <cellStyle name="Accent4 2 2" xfId="3911"/>
    <cellStyle name="Accent4 2 2 10" xfId="3912"/>
    <cellStyle name="Accent4 2 2 11" xfId="3913"/>
    <cellStyle name="Accent4 2 2 12" xfId="3914"/>
    <cellStyle name="Accent4 2 2 13" xfId="3915"/>
    <cellStyle name="Accent4 2 2 14" xfId="3916"/>
    <cellStyle name="Accent4 2 2 15" xfId="3917"/>
    <cellStyle name="Accent4 2 2 16" xfId="3918"/>
    <cellStyle name="Accent4 2 2 2" xfId="3919"/>
    <cellStyle name="Accent4 2 2 3" xfId="3920"/>
    <cellStyle name="Accent4 2 2 4" xfId="3921"/>
    <cellStyle name="Accent4 2 2 5" xfId="3922"/>
    <cellStyle name="Accent4 2 2 6" xfId="3923"/>
    <cellStyle name="Accent4 2 2 7" xfId="3924"/>
    <cellStyle name="Accent4 2 2 8" xfId="3925"/>
    <cellStyle name="Accent4 2 2 9" xfId="3926"/>
    <cellStyle name="Accent4 2 20" xfId="3927"/>
    <cellStyle name="Accent4 2 20 2" xfId="3928"/>
    <cellStyle name="Accent4 2 20 3" xfId="3929"/>
    <cellStyle name="Accent4 2 21" xfId="3930"/>
    <cellStyle name="Accent4 2 22" xfId="3931"/>
    <cellStyle name="Accent4 2 23" xfId="3932"/>
    <cellStyle name="Accent4 2 24" xfId="3933"/>
    <cellStyle name="Accent4 2 25" xfId="3934"/>
    <cellStyle name="Accent4 2 26" xfId="3935"/>
    <cellStyle name="Accent4 2 27" xfId="3936"/>
    <cellStyle name="Accent4 2 28" xfId="3937"/>
    <cellStyle name="Accent4 2 29" xfId="3938"/>
    <cellStyle name="Accent4 2 3" xfId="3939"/>
    <cellStyle name="Accent4 2 30" xfId="3940"/>
    <cellStyle name="Accent4 2 31" xfId="11023"/>
    <cellStyle name="Accent4 2 32" xfId="11024"/>
    <cellStyle name="Accent4 2 4" xfId="3941"/>
    <cellStyle name="Accent4 2 5" xfId="3942"/>
    <cellStyle name="Accent4 2 6" xfId="3943"/>
    <cellStyle name="Accent4 2 7" xfId="3944"/>
    <cellStyle name="Accent4 2 8" xfId="3945"/>
    <cellStyle name="Accent4 2 9" xfId="3946"/>
    <cellStyle name="Accent4 3" xfId="350"/>
    <cellStyle name="Accent4 3 10" xfId="3947"/>
    <cellStyle name="Accent4 3 11" xfId="3948"/>
    <cellStyle name="Accent4 3 12" xfId="3949"/>
    <cellStyle name="Accent4 3 13" xfId="3950"/>
    <cellStyle name="Accent4 3 14" xfId="3951"/>
    <cellStyle name="Accent4 3 15" xfId="11025"/>
    <cellStyle name="Accent4 3 2" xfId="3952"/>
    <cellStyle name="Accent4 3 3" xfId="3953"/>
    <cellStyle name="Accent4 3 4" xfId="3954"/>
    <cellStyle name="Accent4 3 5" xfId="3955"/>
    <cellStyle name="Accent4 3 6" xfId="3956"/>
    <cellStyle name="Accent4 3 7" xfId="3957"/>
    <cellStyle name="Accent4 3 8" xfId="3958"/>
    <cellStyle name="Accent4 3 9" xfId="3959"/>
    <cellStyle name="Accent4 4" xfId="3960"/>
    <cellStyle name="Accent4 4 10" xfId="3961"/>
    <cellStyle name="Accent4 4 11" xfId="3962"/>
    <cellStyle name="Accent4 4 12" xfId="3963"/>
    <cellStyle name="Accent4 4 13" xfId="3964"/>
    <cellStyle name="Accent4 4 14" xfId="3965"/>
    <cellStyle name="Accent4 4 2" xfId="3966"/>
    <cellStyle name="Accent4 4 3" xfId="3967"/>
    <cellStyle name="Accent4 4 4" xfId="3968"/>
    <cellStyle name="Accent4 4 5" xfId="3969"/>
    <cellStyle name="Accent4 4 6" xfId="3970"/>
    <cellStyle name="Accent4 4 7" xfId="3971"/>
    <cellStyle name="Accent4 4 8" xfId="3972"/>
    <cellStyle name="Accent4 4 9" xfId="3973"/>
    <cellStyle name="Accent4 5" xfId="3974"/>
    <cellStyle name="Accent4 6" xfId="3975"/>
    <cellStyle name="Accent4 7" xfId="3976"/>
    <cellStyle name="Accent4 8" xfId="3977"/>
    <cellStyle name="Accent4 9" xfId="3978"/>
    <cellStyle name="Accent5 10" xfId="3979"/>
    <cellStyle name="Accent5 11" xfId="3980"/>
    <cellStyle name="Accent5 12" xfId="3981"/>
    <cellStyle name="Accent5 13" xfId="3982"/>
    <cellStyle name="Accent5 14" xfId="3983"/>
    <cellStyle name="Accent5 15" xfId="3984"/>
    <cellStyle name="Accent5 16" xfId="3985"/>
    <cellStyle name="Accent5 2" xfId="351"/>
    <cellStyle name="Accent5 2 10" xfId="3986"/>
    <cellStyle name="Accent5 2 11" xfId="3987"/>
    <cellStyle name="Accent5 2 12" xfId="3988"/>
    <cellStyle name="Accent5 2 13" xfId="3989"/>
    <cellStyle name="Accent5 2 14" xfId="3990"/>
    <cellStyle name="Accent5 2 15" xfId="3991"/>
    <cellStyle name="Accent5 2 16" xfId="3992"/>
    <cellStyle name="Accent5 2 17" xfId="3993"/>
    <cellStyle name="Accent5 2 17 2" xfId="3994"/>
    <cellStyle name="Accent5 2 17 2 2" xfId="3995"/>
    <cellStyle name="Accent5 2 17 2 3" xfId="3996"/>
    <cellStyle name="Accent5 2 17 3" xfId="3997"/>
    <cellStyle name="Accent5 2 18" xfId="3998"/>
    <cellStyle name="Accent5 2 19" xfId="3999"/>
    <cellStyle name="Accent5 2 2" xfId="4000"/>
    <cellStyle name="Accent5 2 2 10" xfId="4001"/>
    <cellStyle name="Accent5 2 2 11" xfId="4002"/>
    <cellStyle name="Accent5 2 2 12" xfId="4003"/>
    <cellStyle name="Accent5 2 2 13" xfId="4004"/>
    <cellStyle name="Accent5 2 2 14" xfId="4005"/>
    <cellStyle name="Accent5 2 2 15" xfId="4006"/>
    <cellStyle name="Accent5 2 2 16" xfId="4007"/>
    <cellStyle name="Accent5 2 2 2" xfId="4008"/>
    <cellStyle name="Accent5 2 2 3" xfId="4009"/>
    <cellStyle name="Accent5 2 2 4" xfId="4010"/>
    <cellStyle name="Accent5 2 2 5" xfId="4011"/>
    <cellStyle name="Accent5 2 2 6" xfId="4012"/>
    <cellStyle name="Accent5 2 2 7" xfId="4013"/>
    <cellStyle name="Accent5 2 2 8" xfId="4014"/>
    <cellStyle name="Accent5 2 2 9" xfId="4015"/>
    <cellStyle name="Accent5 2 20" xfId="4016"/>
    <cellStyle name="Accent5 2 20 2" xfId="4017"/>
    <cellStyle name="Accent5 2 20 3" xfId="4018"/>
    <cellStyle name="Accent5 2 21" xfId="4019"/>
    <cellStyle name="Accent5 2 22" xfId="4020"/>
    <cellStyle name="Accent5 2 23" xfId="4021"/>
    <cellStyle name="Accent5 2 24" xfId="4022"/>
    <cellStyle name="Accent5 2 25" xfId="4023"/>
    <cellStyle name="Accent5 2 26" xfId="4024"/>
    <cellStyle name="Accent5 2 27" xfId="4025"/>
    <cellStyle name="Accent5 2 28" xfId="4026"/>
    <cellStyle name="Accent5 2 29" xfId="4027"/>
    <cellStyle name="Accent5 2 3" xfId="4028"/>
    <cellStyle name="Accent5 2 30" xfId="4029"/>
    <cellStyle name="Accent5 2 31" xfId="11026"/>
    <cellStyle name="Accent5 2 32" xfId="11027"/>
    <cellStyle name="Accent5 2 4" xfId="4030"/>
    <cellStyle name="Accent5 2 5" xfId="4031"/>
    <cellStyle name="Accent5 2 6" xfId="4032"/>
    <cellStyle name="Accent5 2 7" xfId="4033"/>
    <cellStyle name="Accent5 2 8" xfId="4034"/>
    <cellStyle name="Accent5 2 9" xfId="4035"/>
    <cellStyle name="Accent5 3" xfId="352"/>
    <cellStyle name="Accent5 3 10" xfId="4036"/>
    <cellStyle name="Accent5 3 11" xfId="4037"/>
    <cellStyle name="Accent5 3 12" xfId="4038"/>
    <cellStyle name="Accent5 3 13" xfId="4039"/>
    <cellStyle name="Accent5 3 14" xfId="4040"/>
    <cellStyle name="Accent5 3 15" xfId="11028"/>
    <cellStyle name="Accent5 3 2" xfId="4041"/>
    <cellStyle name="Accent5 3 3" xfId="4042"/>
    <cellStyle name="Accent5 3 4" xfId="4043"/>
    <cellStyle name="Accent5 3 5" xfId="4044"/>
    <cellStyle name="Accent5 3 6" xfId="4045"/>
    <cellStyle name="Accent5 3 7" xfId="4046"/>
    <cellStyle name="Accent5 3 8" xfId="4047"/>
    <cellStyle name="Accent5 3 9" xfId="4048"/>
    <cellStyle name="Accent5 4" xfId="4049"/>
    <cellStyle name="Accent5 4 10" xfId="4050"/>
    <cellStyle name="Accent5 4 11" xfId="4051"/>
    <cellStyle name="Accent5 4 12" xfId="4052"/>
    <cellStyle name="Accent5 4 13" xfId="4053"/>
    <cellStyle name="Accent5 4 14" xfId="4054"/>
    <cellStyle name="Accent5 4 2" xfId="4055"/>
    <cellStyle name="Accent5 4 3" xfId="4056"/>
    <cellStyle name="Accent5 4 4" xfId="4057"/>
    <cellStyle name="Accent5 4 5" xfId="4058"/>
    <cellStyle name="Accent5 4 6" xfId="4059"/>
    <cellStyle name="Accent5 4 7" xfId="4060"/>
    <cellStyle name="Accent5 4 8" xfId="4061"/>
    <cellStyle name="Accent5 4 9" xfId="4062"/>
    <cellStyle name="Accent5 5" xfId="4063"/>
    <cellStyle name="Accent5 6" xfId="4064"/>
    <cellStyle name="Accent5 7" xfId="4065"/>
    <cellStyle name="Accent5 8" xfId="4066"/>
    <cellStyle name="Accent5 9" xfId="4067"/>
    <cellStyle name="Accent6 10" xfId="4068"/>
    <cellStyle name="Accent6 11" xfId="4069"/>
    <cellStyle name="Accent6 12" xfId="4070"/>
    <cellStyle name="Accent6 13" xfId="4071"/>
    <cellStyle name="Accent6 14" xfId="4072"/>
    <cellStyle name="Accent6 15" xfId="4073"/>
    <cellStyle name="Accent6 16" xfId="4074"/>
    <cellStyle name="Accent6 2" xfId="353"/>
    <cellStyle name="Accent6 2 10" xfId="4075"/>
    <cellStyle name="Accent6 2 11" xfId="4076"/>
    <cellStyle name="Accent6 2 12" xfId="4077"/>
    <cellStyle name="Accent6 2 13" xfId="4078"/>
    <cellStyle name="Accent6 2 14" xfId="4079"/>
    <cellStyle name="Accent6 2 15" xfId="4080"/>
    <cellStyle name="Accent6 2 16" xfId="4081"/>
    <cellStyle name="Accent6 2 17" xfId="4082"/>
    <cellStyle name="Accent6 2 17 2" xfId="4083"/>
    <cellStyle name="Accent6 2 17 2 2" xfId="4084"/>
    <cellStyle name="Accent6 2 17 2 3" xfId="4085"/>
    <cellStyle name="Accent6 2 17 3" xfId="4086"/>
    <cellStyle name="Accent6 2 18" xfId="4087"/>
    <cellStyle name="Accent6 2 19" xfId="4088"/>
    <cellStyle name="Accent6 2 2" xfId="4089"/>
    <cellStyle name="Accent6 2 2 10" xfId="4090"/>
    <cellStyle name="Accent6 2 2 11" xfId="4091"/>
    <cellStyle name="Accent6 2 2 12" xfId="4092"/>
    <cellStyle name="Accent6 2 2 13" xfId="4093"/>
    <cellStyle name="Accent6 2 2 14" xfId="4094"/>
    <cellStyle name="Accent6 2 2 15" xfId="4095"/>
    <cellStyle name="Accent6 2 2 16" xfId="4096"/>
    <cellStyle name="Accent6 2 2 2" xfId="4097"/>
    <cellStyle name="Accent6 2 2 3" xfId="4098"/>
    <cellStyle name="Accent6 2 2 4" xfId="4099"/>
    <cellStyle name="Accent6 2 2 5" xfId="4100"/>
    <cellStyle name="Accent6 2 2 6" xfId="4101"/>
    <cellStyle name="Accent6 2 2 7" xfId="4102"/>
    <cellStyle name="Accent6 2 2 8" xfId="4103"/>
    <cellStyle name="Accent6 2 2 9" xfId="4104"/>
    <cellStyle name="Accent6 2 20" xfId="4105"/>
    <cellStyle name="Accent6 2 20 2" xfId="4106"/>
    <cellStyle name="Accent6 2 20 3" xfId="4107"/>
    <cellStyle name="Accent6 2 21" xfId="4108"/>
    <cellStyle name="Accent6 2 22" xfId="4109"/>
    <cellStyle name="Accent6 2 23" xfId="4110"/>
    <cellStyle name="Accent6 2 24" xfId="4111"/>
    <cellStyle name="Accent6 2 25" xfId="4112"/>
    <cellStyle name="Accent6 2 26" xfId="4113"/>
    <cellStyle name="Accent6 2 27" xfId="4114"/>
    <cellStyle name="Accent6 2 28" xfId="4115"/>
    <cellStyle name="Accent6 2 29" xfId="4116"/>
    <cellStyle name="Accent6 2 3" xfId="4117"/>
    <cellStyle name="Accent6 2 30" xfId="4118"/>
    <cellStyle name="Accent6 2 31" xfId="11029"/>
    <cellStyle name="Accent6 2 32" xfId="11030"/>
    <cellStyle name="Accent6 2 4" xfId="4119"/>
    <cellStyle name="Accent6 2 5" xfId="4120"/>
    <cellStyle name="Accent6 2 6" xfId="4121"/>
    <cellStyle name="Accent6 2 7" xfId="4122"/>
    <cellStyle name="Accent6 2 8" xfId="4123"/>
    <cellStyle name="Accent6 2 9" xfId="4124"/>
    <cellStyle name="Accent6 3" xfId="354"/>
    <cellStyle name="Accent6 3 10" xfId="4125"/>
    <cellStyle name="Accent6 3 11" xfId="4126"/>
    <cellStyle name="Accent6 3 12" xfId="4127"/>
    <cellStyle name="Accent6 3 13" xfId="4128"/>
    <cellStyle name="Accent6 3 14" xfId="4129"/>
    <cellStyle name="Accent6 3 15" xfId="11031"/>
    <cellStyle name="Accent6 3 2" xfId="4130"/>
    <cellStyle name="Accent6 3 3" xfId="4131"/>
    <cellStyle name="Accent6 3 4" xfId="4132"/>
    <cellStyle name="Accent6 3 5" xfId="4133"/>
    <cellStyle name="Accent6 3 6" xfId="4134"/>
    <cellStyle name="Accent6 3 7" xfId="4135"/>
    <cellStyle name="Accent6 3 8" xfId="4136"/>
    <cellStyle name="Accent6 3 9" xfId="4137"/>
    <cellStyle name="Accent6 4" xfId="4138"/>
    <cellStyle name="Accent6 4 10" xfId="4139"/>
    <cellStyle name="Accent6 4 11" xfId="4140"/>
    <cellStyle name="Accent6 4 12" xfId="4141"/>
    <cellStyle name="Accent6 4 13" xfId="4142"/>
    <cellStyle name="Accent6 4 14" xfId="4143"/>
    <cellStyle name="Accent6 4 2" xfId="4144"/>
    <cellStyle name="Accent6 4 3" xfId="4145"/>
    <cellStyle name="Accent6 4 4" xfId="4146"/>
    <cellStyle name="Accent6 4 5" xfId="4147"/>
    <cellStyle name="Accent6 4 6" xfId="4148"/>
    <cellStyle name="Accent6 4 7" xfId="4149"/>
    <cellStyle name="Accent6 4 8" xfId="4150"/>
    <cellStyle name="Accent6 4 9" xfId="4151"/>
    <cellStyle name="Accent6 5" xfId="4152"/>
    <cellStyle name="Accent6 6" xfId="4153"/>
    <cellStyle name="Accent6 7" xfId="4154"/>
    <cellStyle name="Accent6 8" xfId="4155"/>
    <cellStyle name="Accent6 9" xfId="4156"/>
    <cellStyle name="Arvutus 10" xfId="21430"/>
    <cellStyle name="Arvutus 11" xfId="45"/>
    <cellStyle name="Arvutus 2" xfId="78"/>
    <cellStyle name="Arvutus 2 2" xfId="4158"/>
    <cellStyle name="Arvutus 2 2 2" xfId="11734"/>
    <cellStyle name="Arvutus 2 2 2 2" xfId="17143"/>
    <cellStyle name="Arvutus 2 2 2 2 2" xfId="21431"/>
    <cellStyle name="Arvutus 2 2 2 2 3" xfId="21432"/>
    <cellStyle name="Arvutus 2 2 2 2 4" xfId="21433"/>
    <cellStyle name="Arvutus 2 2 2 3" xfId="21434"/>
    <cellStyle name="Arvutus 2 2 2 4" xfId="21435"/>
    <cellStyle name="Arvutus 2 2 2 5" xfId="21436"/>
    <cellStyle name="Arvutus 2 2 3" xfId="17142"/>
    <cellStyle name="Arvutus 2 2 3 2" xfId="21437"/>
    <cellStyle name="Arvutus 2 2 3 3" xfId="21438"/>
    <cellStyle name="Arvutus 2 2 3 4" xfId="21439"/>
    <cellStyle name="Arvutus 2 3" xfId="6152"/>
    <cellStyle name="Arvutus 2 3 2" xfId="11528"/>
    <cellStyle name="Arvutus 2 3 2 2" xfId="17145"/>
    <cellStyle name="Arvutus 2 3 2 2 2" xfId="21440"/>
    <cellStyle name="Arvutus 2 3 2 2 3" xfId="21441"/>
    <cellStyle name="Arvutus 2 3 2 2 4" xfId="21442"/>
    <cellStyle name="Arvutus 2 3 2 3" xfId="21443"/>
    <cellStyle name="Arvutus 2 3 2 4" xfId="21444"/>
    <cellStyle name="Arvutus 2 3 2 5" xfId="21445"/>
    <cellStyle name="Arvutus 2 3 3" xfId="17144"/>
    <cellStyle name="Arvutus 2 3 3 2" xfId="21446"/>
    <cellStyle name="Arvutus 2 3 3 3" xfId="21447"/>
    <cellStyle name="Arvutus 2 3 3 4" xfId="21448"/>
    <cellStyle name="Arvutus 2 4" xfId="4157"/>
    <cellStyle name="Arvutus 2 4 2" xfId="11735"/>
    <cellStyle name="Arvutus 2 4 2 2" xfId="17147"/>
    <cellStyle name="Arvutus 2 4 2 2 2" xfId="21449"/>
    <cellStyle name="Arvutus 2 4 2 2 3" xfId="21450"/>
    <cellStyle name="Arvutus 2 4 2 2 4" xfId="21451"/>
    <cellStyle name="Arvutus 2 4 2 3" xfId="21452"/>
    <cellStyle name="Arvutus 2 4 2 4" xfId="21453"/>
    <cellStyle name="Arvutus 2 4 2 5" xfId="21454"/>
    <cellStyle name="Arvutus 2 4 3" xfId="17146"/>
    <cellStyle name="Arvutus 2 4 3 2" xfId="21455"/>
    <cellStyle name="Arvutus 2 4 3 3" xfId="21456"/>
    <cellStyle name="Arvutus 2 4 3 4" xfId="21457"/>
    <cellStyle name="Arvutus 2 5" xfId="11032"/>
    <cellStyle name="Arvutus 2 5 2" xfId="14474"/>
    <cellStyle name="Arvutus 2 5 2 2" xfId="17149"/>
    <cellStyle name="Arvutus 2 5 2 2 2" xfId="21458"/>
    <cellStyle name="Arvutus 2 5 2 2 3" xfId="21459"/>
    <cellStyle name="Arvutus 2 5 2 2 4" xfId="21460"/>
    <cellStyle name="Arvutus 2 5 2 3" xfId="21461"/>
    <cellStyle name="Arvutus 2 5 2 4" xfId="21462"/>
    <cellStyle name="Arvutus 2 5 2 5" xfId="21463"/>
    <cellStyle name="Arvutus 2 5 3" xfId="17148"/>
    <cellStyle name="Arvutus 2 5 3 2" xfId="21464"/>
    <cellStyle name="Arvutus 2 5 3 3" xfId="21465"/>
    <cellStyle name="Arvutus 2 5 3 4" xfId="21466"/>
    <cellStyle name="Arvutus 2 5 4" xfId="21467"/>
    <cellStyle name="Arvutus 2 5 5" xfId="21468"/>
    <cellStyle name="Arvutus 2 6" xfId="17141"/>
    <cellStyle name="Arvutus 2 6 2" xfId="21469"/>
    <cellStyle name="Arvutus 2 6 3" xfId="21470"/>
    <cellStyle name="Arvutus 2 6 4" xfId="21471"/>
    <cellStyle name="Arvutus 3" xfId="4159"/>
    <cellStyle name="Arvutus 3 2" xfId="4160"/>
    <cellStyle name="Arvutus 3 2 2" xfId="14472"/>
    <cellStyle name="Arvutus 3 2 2 2" xfId="17152"/>
    <cellStyle name="Arvutus 3 2 2 2 2" xfId="21472"/>
    <cellStyle name="Arvutus 3 2 2 2 3" xfId="21473"/>
    <cellStyle name="Arvutus 3 2 2 2 4" xfId="21474"/>
    <cellStyle name="Arvutus 3 2 2 3" xfId="21475"/>
    <cellStyle name="Arvutus 3 2 2 4" xfId="21476"/>
    <cellStyle name="Arvutus 3 2 2 5" xfId="21477"/>
    <cellStyle name="Arvutus 3 2 3" xfId="17151"/>
    <cellStyle name="Arvutus 3 2 3 2" xfId="21478"/>
    <cellStyle name="Arvutus 3 2 3 3" xfId="21479"/>
    <cellStyle name="Arvutus 3 2 3 4" xfId="21480"/>
    <cellStyle name="Arvutus 3 3" xfId="14473"/>
    <cellStyle name="Arvutus 3 3 2" xfId="17153"/>
    <cellStyle name="Arvutus 3 3 2 2" xfId="21481"/>
    <cellStyle name="Arvutus 3 3 2 3" xfId="21482"/>
    <cellStyle name="Arvutus 3 3 2 4" xfId="21483"/>
    <cellStyle name="Arvutus 3 3 3" xfId="21484"/>
    <cellStyle name="Arvutus 3 3 4" xfId="21485"/>
    <cellStyle name="Arvutus 3 3 5" xfId="21486"/>
    <cellStyle name="Arvutus 3 4" xfId="17150"/>
    <cellStyle name="Arvutus 3 4 2" xfId="21487"/>
    <cellStyle name="Arvutus 3 4 3" xfId="21488"/>
    <cellStyle name="Arvutus 3 4 4" xfId="21489"/>
    <cellStyle name="Arvutus 4" xfId="4161"/>
    <cellStyle name="Arvutus 4 2" xfId="4162"/>
    <cellStyle name="Arvutus 4 2 2" xfId="14471"/>
    <cellStyle name="Arvutus 4 2 2 2" xfId="17156"/>
    <cellStyle name="Arvutus 4 2 2 2 2" xfId="21490"/>
    <cellStyle name="Arvutus 4 2 2 2 3" xfId="21491"/>
    <cellStyle name="Arvutus 4 2 2 2 4" xfId="21492"/>
    <cellStyle name="Arvutus 4 2 2 3" xfId="21493"/>
    <cellStyle name="Arvutus 4 2 2 4" xfId="21494"/>
    <cellStyle name="Arvutus 4 2 2 5" xfId="21495"/>
    <cellStyle name="Arvutus 4 2 3" xfId="17155"/>
    <cellStyle name="Arvutus 4 2 3 2" xfId="21496"/>
    <cellStyle name="Arvutus 4 2 3 3" xfId="21497"/>
    <cellStyle name="Arvutus 4 2 3 4" xfId="21498"/>
    <cellStyle name="Arvutus 4 3" xfId="11733"/>
    <cellStyle name="Arvutus 4 3 2" xfId="17157"/>
    <cellStyle name="Arvutus 4 3 2 2" xfId="21499"/>
    <cellStyle name="Arvutus 4 3 2 3" xfId="21500"/>
    <cellStyle name="Arvutus 4 3 2 4" xfId="21501"/>
    <cellStyle name="Arvutus 4 3 3" xfId="21502"/>
    <cellStyle name="Arvutus 4 3 4" xfId="21503"/>
    <cellStyle name="Arvutus 4 3 5" xfId="21504"/>
    <cellStyle name="Arvutus 4 4" xfId="17154"/>
    <cellStyle name="Arvutus 4 4 2" xfId="21505"/>
    <cellStyle name="Arvutus 4 4 3" xfId="21506"/>
    <cellStyle name="Arvutus 4 4 4" xfId="21507"/>
    <cellStyle name="Arvutus 5" xfId="4163"/>
    <cellStyle name="Arvutus 5 2" xfId="11732"/>
    <cellStyle name="Arvutus 5 2 2" xfId="17159"/>
    <cellStyle name="Arvutus 5 2 2 2" xfId="21508"/>
    <cellStyle name="Arvutus 5 2 2 3" xfId="21509"/>
    <cellStyle name="Arvutus 5 2 2 4" xfId="21510"/>
    <cellStyle name="Arvutus 5 2 3" xfId="21511"/>
    <cellStyle name="Arvutus 5 2 4" xfId="21512"/>
    <cellStyle name="Arvutus 5 2 5" xfId="21513"/>
    <cellStyle name="Arvutus 5 3" xfId="17158"/>
    <cellStyle name="Arvutus 5 3 2" xfId="21514"/>
    <cellStyle name="Arvutus 5 3 3" xfId="21515"/>
    <cellStyle name="Arvutus 5 3 4" xfId="21516"/>
    <cellStyle name="Arvutus 6" xfId="4164"/>
    <cellStyle name="Arvutus 6 2" xfId="14470"/>
    <cellStyle name="Arvutus 6 2 2" xfId="17161"/>
    <cellStyle name="Arvutus 6 2 2 2" xfId="21517"/>
    <cellStyle name="Arvutus 6 2 2 3" xfId="21518"/>
    <cellStyle name="Arvutus 6 2 2 4" xfId="21519"/>
    <cellStyle name="Arvutus 6 2 3" xfId="21520"/>
    <cellStyle name="Arvutus 6 2 4" xfId="21521"/>
    <cellStyle name="Arvutus 6 2 5" xfId="21522"/>
    <cellStyle name="Arvutus 6 3" xfId="17160"/>
    <cellStyle name="Arvutus 6 3 2" xfId="21523"/>
    <cellStyle name="Arvutus 6 3 3" xfId="21524"/>
    <cellStyle name="Arvutus 6 3 4" xfId="21525"/>
    <cellStyle name="Arvutus 7" xfId="4165"/>
    <cellStyle name="Arvutus 8" xfId="11033"/>
    <cellStyle name="Arvutus 9" xfId="11294"/>
    <cellStyle name="Arvutus 9 2" xfId="12692"/>
    <cellStyle name="Arvutus 9 2 2" xfId="17163"/>
    <cellStyle name="Arvutus 9 2 2 2" xfId="21526"/>
    <cellStyle name="Arvutus 9 2 2 3" xfId="21527"/>
    <cellStyle name="Arvutus 9 2 2 4" xfId="21528"/>
    <cellStyle name="Arvutus 9 2 3" xfId="21529"/>
    <cellStyle name="Arvutus 9 2 4" xfId="21530"/>
    <cellStyle name="Arvutus 9 2 5" xfId="21531"/>
    <cellStyle name="Arvutus 9 3" xfId="17162"/>
    <cellStyle name="Arvutus 9 3 2" xfId="21532"/>
    <cellStyle name="Arvutus 9 3 3" xfId="21533"/>
    <cellStyle name="Arvutus 9 3 4" xfId="21534"/>
    <cellStyle name="Bad 10" xfId="4166"/>
    <cellStyle name="Bad 11" xfId="4167"/>
    <cellStyle name="Bad 12" xfId="4168"/>
    <cellStyle name="Bad 13" xfId="4169"/>
    <cellStyle name="Bad 14" xfId="4170"/>
    <cellStyle name="Bad 15" xfId="4171"/>
    <cellStyle name="Bad 16" xfId="4172"/>
    <cellStyle name="Bad 2" xfId="355"/>
    <cellStyle name="Bad 2 10" xfId="4173"/>
    <cellStyle name="Bad 2 11" xfId="4174"/>
    <cellStyle name="Bad 2 12" xfId="4175"/>
    <cellStyle name="Bad 2 13" xfId="4176"/>
    <cellStyle name="Bad 2 14" xfId="4177"/>
    <cellStyle name="Bad 2 15" xfId="4178"/>
    <cellStyle name="Bad 2 16" xfId="4179"/>
    <cellStyle name="Bad 2 17" xfId="4180"/>
    <cellStyle name="Bad 2 17 2" xfId="4181"/>
    <cellStyle name="Bad 2 17 2 2" xfId="4182"/>
    <cellStyle name="Bad 2 17 2 3" xfId="4183"/>
    <cellStyle name="Bad 2 17 3" xfId="4184"/>
    <cellStyle name="Bad 2 18" xfId="4185"/>
    <cellStyle name="Bad 2 19" xfId="4186"/>
    <cellStyle name="Bad 2 2" xfId="4187"/>
    <cellStyle name="Bad 2 2 10" xfId="4188"/>
    <cellStyle name="Bad 2 2 11" xfId="4189"/>
    <cellStyle name="Bad 2 2 12" xfId="4190"/>
    <cellStyle name="Bad 2 2 13" xfId="4191"/>
    <cellStyle name="Bad 2 2 14" xfId="4192"/>
    <cellStyle name="Bad 2 2 15" xfId="4193"/>
    <cellStyle name="Bad 2 2 16" xfId="4194"/>
    <cellStyle name="Bad 2 2 2" xfId="4195"/>
    <cellStyle name="Bad 2 2 3" xfId="4196"/>
    <cellStyle name="Bad 2 2 4" xfId="4197"/>
    <cellStyle name="Bad 2 2 5" xfId="4198"/>
    <cellStyle name="Bad 2 2 6" xfId="4199"/>
    <cellStyle name="Bad 2 2 7" xfId="4200"/>
    <cellStyle name="Bad 2 2 8" xfId="4201"/>
    <cellStyle name="Bad 2 2 9" xfId="4202"/>
    <cellStyle name="Bad 2 20" xfId="4203"/>
    <cellStyle name="Bad 2 20 2" xfId="4204"/>
    <cellStyle name="Bad 2 20 3" xfId="4205"/>
    <cellStyle name="Bad 2 21" xfId="4206"/>
    <cellStyle name="Bad 2 22" xfId="4207"/>
    <cellStyle name="Bad 2 23" xfId="4208"/>
    <cellStyle name="Bad 2 24" xfId="4209"/>
    <cellStyle name="Bad 2 25" xfId="4210"/>
    <cellStyle name="Bad 2 26" xfId="4211"/>
    <cellStyle name="Bad 2 27" xfId="4212"/>
    <cellStyle name="Bad 2 28" xfId="4213"/>
    <cellStyle name="Bad 2 29" xfId="4214"/>
    <cellStyle name="Bad 2 3" xfId="4215"/>
    <cellStyle name="Bad 2 30" xfId="4216"/>
    <cellStyle name="Bad 2 31" xfId="11034"/>
    <cellStyle name="Bad 2 32" xfId="11035"/>
    <cellStyle name="Bad 2 4" xfId="4217"/>
    <cellStyle name="Bad 2 5" xfId="4218"/>
    <cellStyle name="Bad 2 6" xfId="4219"/>
    <cellStyle name="Bad 2 7" xfId="4220"/>
    <cellStyle name="Bad 2 8" xfId="4221"/>
    <cellStyle name="Bad 2 9" xfId="4222"/>
    <cellStyle name="Bad 3" xfId="356"/>
    <cellStyle name="Bad 3 10" xfId="4223"/>
    <cellStyle name="Bad 3 11" xfId="4224"/>
    <cellStyle name="Bad 3 12" xfId="4225"/>
    <cellStyle name="Bad 3 13" xfId="4226"/>
    <cellStyle name="Bad 3 14" xfId="4227"/>
    <cellStyle name="Bad 3 15" xfId="11036"/>
    <cellStyle name="Bad 3 2" xfId="4228"/>
    <cellStyle name="Bad 3 2 2" xfId="7917"/>
    <cellStyle name="Bad 3 3" xfId="4229"/>
    <cellStyle name="Bad 3 3 2" xfId="7918"/>
    <cellStyle name="Bad 3 4" xfId="4230"/>
    <cellStyle name="Bad 3 4 2" xfId="7919"/>
    <cellStyle name="Bad 3 5" xfId="4231"/>
    <cellStyle name="Bad 3 5 2" xfId="7920"/>
    <cellStyle name="Bad 3 6" xfId="4232"/>
    <cellStyle name="Bad 3 6 2" xfId="7921"/>
    <cellStyle name="Bad 3 7" xfId="4233"/>
    <cellStyle name="Bad 3 7 2" xfId="7922"/>
    <cellStyle name="Bad 3 8" xfId="4234"/>
    <cellStyle name="Bad 3 8 2" xfId="7923"/>
    <cellStyle name="Bad 3 9" xfId="4235"/>
    <cellStyle name="Bad 3 9 2" xfId="7924"/>
    <cellStyle name="Bad 4" xfId="4236"/>
    <cellStyle name="Bad 4 10" xfId="4237"/>
    <cellStyle name="Bad 4 11" xfId="4238"/>
    <cellStyle name="Bad 4 12" xfId="4239"/>
    <cellStyle name="Bad 4 13" xfId="4240"/>
    <cellStyle name="Bad 4 14" xfId="4241"/>
    <cellStyle name="Bad 4 15" xfId="7925"/>
    <cellStyle name="Bad 4 2" xfId="4242"/>
    <cellStyle name="Bad 4 2 2" xfId="7926"/>
    <cellStyle name="Bad 4 3" xfId="4243"/>
    <cellStyle name="Bad 4 3 2" xfId="7927"/>
    <cellStyle name="Bad 4 4" xfId="4244"/>
    <cellStyle name="Bad 4 5" xfId="4245"/>
    <cellStyle name="Bad 4 6" xfId="4246"/>
    <cellStyle name="Bad 4 7" xfId="4247"/>
    <cellStyle name="Bad 4 8" xfId="4248"/>
    <cellStyle name="Bad 4 9" xfId="4249"/>
    <cellStyle name="Bad 5" xfId="4250"/>
    <cellStyle name="Bad 5 2" xfId="7928"/>
    <cellStyle name="Bad 6" xfId="4251"/>
    <cellStyle name="Bad 7" xfId="4252"/>
    <cellStyle name="Bad 8" xfId="4253"/>
    <cellStyle name="Bad 9" xfId="4254"/>
    <cellStyle name="Calculation" xfId="4255"/>
    <cellStyle name="Calculation 10" xfId="4256"/>
    <cellStyle name="Calculation 11" xfId="4257"/>
    <cellStyle name="Calculation 12" xfId="4258"/>
    <cellStyle name="Calculation 13" xfId="4259"/>
    <cellStyle name="Calculation 14" xfId="4260"/>
    <cellStyle name="Calculation 15" xfId="4261"/>
    <cellStyle name="Calculation 16" xfId="4262"/>
    <cellStyle name="Calculation 17" xfId="7929"/>
    <cellStyle name="Calculation 2" xfId="357"/>
    <cellStyle name="Calculation 2 10" xfId="4264"/>
    <cellStyle name="Calculation 2 10 2" xfId="7930"/>
    <cellStyle name="Calculation 2 10 2 2" xfId="11380"/>
    <cellStyle name="Calculation 2 10 2 2 2" xfId="17166"/>
    <cellStyle name="Calculation 2 10 2 2 2 2" xfId="21535"/>
    <cellStyle name="Calculation 2 10 2 2 2 3" xfId="21536"/>
    <cellStyle name="Calculation 2 10 2 2 2 4" xfId="21537"/>
    <cellStyle name="Calculation 2 10 2 2 3" xfId="21538"/>
    <cellStyle name="Calculation 2 10 2 2 4" xfId="21539"/>
    <cellStyle name="Calculation 2 10 2 2 5" xfId="21540"/>
    <cellStyle name="Calculation 2 10 2 3" xfId="17165"/>
    <cellStyle name="Calculation 2 10 2 3 2" xfId="21541"/>
    <cellStyle name="Calculation 2 10 2 3 3" xfId="21542"/>
    <cellStyle name="Calculation 2 10 2 3 4" xfId="21543"/>
    <cellStyle name="Calculation 2 11" xfId="4265"/>
    <cellStyle name="Calculation 2 11 2" xfId="7931"/>
    <cellStyle name="Calculation 2 11 2 2" xfId="14454"/>
    <cellStyle name="Calculation 2 11 2 2 2" xfId="17168"/>
    <cellStyle name="Calculation 2 11 2 2 2 2" xfId="21544"/>
    <cellStyle name="Calculation 2 11 2 2 2 3" xfId="21545"/>
    <cellStyle name="Calculation 2 11 2 2 2 4" xfId="21546"/>
    <cellStyle name="Calculation 2 11 2 2 3" xfId="21547"/>
    <cellStyle name="Calculation 2 11 2 2 4" xfId="21548"/>
    <cellStyle name="Calculation 2 11 2 2 5" xfId="21549"/>
    <cellStyle name="Calculation 2 11 2 3" xfId="17167"/>
    <cellStyle name="Calculation 2 11 2 3 2" xfId="21550"/>
    <cellStyle name="Calculation 2 11 2 3 3" xfId="21551"/>
    <cellStyle name="Calculation 2 11 2 3 4" xfId="21552"/>
    <cellStyle name="Calculation 2 12" xfId="4266"/>
    <cellStyle name="Calculation 2 12 2" xfId="7932"/>
    <cellStyle name="Calculation 2 12 2 2" xfId="11379"/>
    <cellStyle name="Calculation 2 12 2 2 2" xfId="17170"/>
    <cellStyle name="Calculation 2 12 2 2 2 2" xfId="21553"/>
    <cellStyle name="Calculation 2 12 2 2 2 3" xfId="21554"/>
    <cellStyle name="Calculation 2 12 2 2 2 4" xfId="21555"/>
    <cellStyle name="Calculation 2 12 2 2 3" xfId="21556"/>
    <cellStyle name="Calculation 2 12 2 2 4" xfId="21557"/>
    <cellStyle name="Calculation 2 12 2 2 5" xfId="21558"/>
    <cellStyle name="Calculation 2 12 2 3" xfId="17169"/>
    <cellStyle name="Calculation 2 12 2 3 2" xfId="21559"/>
    <cellStyle name="Calculation 2 12 2 3 3" xfId="21560"/>
    <cellStyle name="Calculation 2 12 2 3 4" xfId="21561"/>
    <cellStyle name="Calculation 2 13" xfId="4267"/>
    <cellStyle name="Calculation 2 13 2" xfId="4268"/>
    <cellStyle name="Calculation 2 13 2 2" xfId="4269"/>
    <cellStyle name="Calculation 2 13 2 3" xfId="4270"/>
    <cellStyle name="Calculation 2 13 2 4" xfId="7934"/>
    <cellStyle name="Calculation 2 13 2 4 2" xfId="11378"/>
    <cellStyle name="Calculation 2 13 2 4 2 2" xfId="17172"/>
    <cellStyle name="Calculation 2 13 2 4 2 2 2" xfId="21562"/>
    <cellStyle name="Calculation 2 13 2 4 2 2 3" xfId="21563"/>
    <cellStyle name="Calculation 2 13 2 4 2 2 4" xfId="21564"/>
    <cellStyle name="Calculation 2 13 2 4 2 3" xfId="21565"/>
    <cellStyle name="Calculation 2 13 2 4 2 4" xfId="21566"/>
    <cellStyle name="Calculation 2 13 2 4 2 5" xfId="21567"/>
    <cellStyle name="Calculation 2 13 2 4 3" xfId="17171"/>
    <cellStyle name="Calculation 2 13 2 4 3 2" xfId="21568"/>
    <cellStyle name="Calculation 2 13 2 4 3 3" xfId="21569"/>
    <cellStyle name="Calculation 2 13 2 4 3 4" xfId="21570"/>
    <cellStyle name="Calculation 2 13 3" xfId="4271"/>
    <cellStyle name="Calculation 2 13 3 2" xfId="7935"/>
    <cellStyle name="Calculation 2 13 3 2 2" xfId="14453"/>
    <cellStyle name="Calculation 2 13 3 2 2 2" xfId="17174"/>
    <cellStyle name="Calculation 2 13 3 2 2 2 2" xfId="21571"/>
    <cellStyle name="Calculation 2 13 3 2 2 2 3" xfId="21572"/>
    <cellStyle name="Calculation 2 13 3 2 2 2 4" xfId="21573"/>
    <cellStyle name="Calculation 2 13 3 2 2 3" xfId="21574"/>
    <cellStyle name="Calculation 2 13 3 2 2 4" xfId="21575"/>
    <cellStyle name="Calculation 2 13 3 2 2 5" xfId="21576"/>
    <cellStyle name="Calculation 2 13 3 2 3" xfId="17173"/>
    <cellStyle name="Calculation 2 13 3 2 3 2" xfId="21577"/>
    <cellStyle name="Calculation 2 13 3 2 3 3" xfId="21578"/>
    <cellStyle name="Calculation 2 13 3 2 3 4" xfId="21579"/>
    <cellStyle name="Calculation 2 13 4" xfId="7933"/>
    <cellStyle name="Calculation 2 14" xfId="4272"/>
    <cellStyle name="Calculation 2 14 2" xfId="7936"/>
    <cellStyle name="Calculation 2 14 2 2" xfId="11377"/>
    <cellStyle name="Calculation 2 14 2 2 2" xfId="17176"/>
    <cellStyle name="Calculation 2 14 2 2 2 2" xfId="21580"/>
    <cellStyle name="Calculation 2 14 2 2 2 3" xfId="21581"/>
    <cellStyle name="Calculation 2 14 2 2 2 4" xfId="21582"/>
    <cellStyle name="Calculation 2 14 2 2 3" xfId="21583"/>
    <cellStyle name="Calculation 2 14 2 2 4" xfId="21584"/>
    <cellStyle name="Calculation 2 14 2 2 5" xfId="21585"/>
    <cellStyle name="Calculation 2 14 2 3" xfId="17175"/>
    <cellStyle name="Calculation 2 14 2 3 2" xfId="21586"/>
    <cellStyle name="Calculation 2 14 2 3 3" xfId="21587"/>
    <cellStyle name="Calculation 2 14 2 3 4" xfId="21588"/>
    <cellStyle name="Calculation 2 15" xfId="4273"/>
    <cellStyle name="Calculation 2 15 2" xfId="7937"/>
    <cellStyle name="Calculation 2 16" xfId="4274"/>
    <cellStyle name="Calculation 2 17" xfId="4275"/>
    <cellStyle name="Calculation 2 18" xfId="4276"/>
    <cellStyle name="Calculation 2 19" xfId="4277"/>
    <cellStyle name="Calculation 2 2" xfId="454"/>
    <cellStyle name="Calculation 2 2 10" xfId="4279"/>
    <cellStyle name="Calculation 2 2 11" xfId="4280"/>
    <cellStyle name="Calculation 2 2 12" xfId="4281"/>
    <cellStyle name="Calculation 2 2 13" xfId="4282"/>
    <cellStyle name="Calculation 2 2 14" xfId="4283"/>
    <cellStyle name="Calculation 2 2 15" xfId="4284"/>
    <cellStyle name="Calculation 2 2 16" xfId="4285"/>
    <cellStyle name="Calculation 2 2 17" xfId="6248"/>
    <cellStyle name="Calculation 2 2 17 2" xfId="14459"/>
    <cellStyle name="Calculation 2 2 17 2 2" xfId="17179"/>
    <cellStyle name="Calculation 2 2 17 2 2 2" xfId="21589"/>
    <cellStyle name="Calculation 2 2 17 2 2 3" xfId="21590"/>
    <cellStyle name="Calculation 2 2 17 2 2 4" xfId="21591"/>
    <cellStyle name="Calculation 2 2 17 2 3" xfId="21592"/>
    <cellStyle name="Calculation 2 2 17 2 4" xfId="21593"/>
    <cellStyle name="Calculation 2 2 17 2 5" xfId="21594"/>
    <cellStyle name="Calculation 2 2 17 3" xfId="17178"/>
    <cellStyle name="Calculation 2 2 17 3 2" xfId="21595"/>
    <cellStyle name="Calculation 2 2 17 3 3" xfId="21596"/>
    <cellStyle name="Calculation 2 2 17 3 4" xfId="21597"/>
    <cellStyle name="Calculation 2 2 18" xfId="4278"/>
    <cellStyle name="Calculation 2 2 19" xfId="11864"/>
    <cellStyle name="Calculation 2 2 19 2" xfId="17180"/>
    <cellStyle name="Calculation 2 2 19 2 2" xfId="21598"/>
    <cellStyle name="Calculation 2 2 19 2 3" xfId="21599"/>
    <cellStyle name="Calculation 2 2 19 2 4" xfId="21600"/>
    <cellStyle name="Calculation 2 2 19 3" xfId="21601"/>
    <cellStyle name="Calculation 2 2 19 4" xfId="21602"/>
    <cellStyle name="Calculation 2 2 19 5" xfId="21603"/>
    <cellStyle name="Calculation 2 2 2" xfId="4286"/>
    <cellStyle name="Calculation 2 2 20" xfId="17177"/>
    <cellStyle name="Calculation 2 2 20 2" xfId="21604"/>
    <cellStyle name="Calculation 2 2 20 3" xfId="21605"/>
    <cellStyle name="Calculation 2 2 20 4" xfId="21606"/>
    <cellStyle name="Calculation 2 2 3" xfId="4287"/>
    <cellStyle name="Calculation 2 2 4" xfId="4288"/>
    <cellStyle name="Calculation 2 2 5" xfId="4289"/>
    <cellStyle name="Calculation 2 2 6" xfId="4290"/>
    <cellStyle name="Calculation 2 2 7" xfId="4291"/>
    <cellStyle name="Calculation 2 2 8" xfId="4292"/>
    <cellStyle name="Calculation 2 2 9" xfId="4293"/>
    <cellStyle name="Calculation 2 20" xfId="4294"/>
    <cellStyle name="Calculation 2 21" xfId="4295"/>
    <cellStyle name="Calculation 2 22" xfId="4296"/>
    <cellStyle name="Calculation 2 23" xfId="4297"/>
    <cellStyle name="Calculation 2 24" xfId="4298"/>
    <cellStyle name="Calculation 2 25" xfId="4299"/>
    <cellStyle name="Calculation 2 26" xfId="4300"/>
    <cellStyle name="Calculation 2 27" xfId="6159"/>
    <cellStyle name="Calculation 2 27 2" xfId="14466"/>
    <cellStyle name="Calculation 2 27 2 2" xfId="17182"/>
    <cellStyle name="Calculation 2 27 2 2 2" xfId="21607"/>
    <cellStyle name="Calculation 2 27 2 2 3" xfId="21608"/>
    <cellStyle name="Calculation 2 27 2 2 4" xfId="21609"/>
    <cellStyle name="Calculation 2 27 2 3" xfId="21610"/>
    <cellStyle name="Calculation 2 27 2 4" xfId="21611"/>
    <cellStyle name="Calculation 2 27 2 5" xfId="21612"/>
    <cellStyle name="Calculation 2 27 3" xfId="17181"/>
    <cellStyle name="Calculation 2 27 3 2" xfId="21613"/>
    <cellStyle name="Calculation 2 27 3 3" xfId="21614"/>
    <cellStyle name="Calculation 2 27 3 4" xfId="21615"/>
    <cellStyle name="Calculation 2 28" xfId="4263"/>
    <cellStyle name="Calculation 2 29" xfId="11037"/>
    <cellStyle name="Calculation 2 3" xfId="4301"/>
    <cellStyle name="Calculation 2 3 2" xfId="7938"/>
    <cellStyle name="Calculation 2 3 2 2" xfId="11376"/>
    <cellStyle name="Calculation 2 3 2 2 2" xfId="17184"/>
    <cellStyle name="Calculation 2 3 2 2 2 2" xfId="21616"/>
    <cellStyle name="Calculation 2 3 2 2 2 3" xfId="21617"/>
    <cellStyle name="Calculation 2 3 2 2 2 4" xfId="21618"/>
    <cellStyle name="Calculation 2 3 2 2 3" xfId="21619"/>
    <cellStyle name="Calculation 2 3 2 2 4" xfId="21620"/>
    <cellStyle name="Calculation 2 3 2 2 5" xfId="21621"/>
    <cellStyle name="Calculation 2 3 2 3" xfId="17183"/>
    <cellStyle name="Calculation 2 3 2 3 2" xfId="21622"/>
    <cellStyle name="Calculation 2 3 2 3 3" xfId="21623"/>
    <cellStyle name="Calculation 2 3 2 3 4" xfId="21624"/>
    <cellStyle name="Calculation 2 30" xfId="11038"/>
    <cellStyle name="Calculation 2 30 2" xfId="14475"/>
    <cellStyle name="Calculation 2 30 2 2" xfId="17186"/>
    <cellStyle name="Calculation 2 30 2 2 2" xfId="21625"/>
    <cellStyle name="Calculation 2 30 2 2 3" xfId="21626"/>
    <cellStyle name="Calculation 2 30 2 2 4" xfId="21627"/>
    <cellStyle name="Calculation 2 30 2 3" xfId="21628"/>
    <cellStyle name="Calculation 2 30 2 4" xfId="21629"/>
    <cellStyle name="Calculation 2 30 2 5" xfId="21630"/>
    <cellStyle name="Calculation 2 30 3" xfId="17185"/>
    <cellStyle name="Calculation 2 30 3 2" xfId="21631"/>
    <cellStyle name="Calculation 2 30 3 3" xfId="21632"/>
    <cellStyle name="Calculation 2 30 3 4" xfId="21633"/>
    <cellStyle name="Calculation 2 30 4" xfId="21634"/>
    <cellStyle name="Calculation 2 30 5" xfId="21635"/>
    <cellStyle name="Calculation 2 31" xfId="17164"/>
    <cellStyle name="Calculation 2 31 2" xfId="21636"/>
    <cellStyle name="Calculation 2 31 3" xfId="21637"/>
    <cellStyle name="Calculation 2 31 4" xfId="21638"/>
    <cellStyle name="Calculation 2 4" xfId="4302"/>
    <cellStyle name="Calculation 2 4 2" xfId="7939"/>
    <cellStyle name="Calculation 2 4 2 2" xfId="11347"/>
    <cellStyle name="Calculation 2 4 2 2 2" xfId="17188"/>
    <cellStyle name="Calculation 2 4 2 2 2 2" xfId="21639"/>
    <cellStyle name="Calculation 2 4 2 2 2 3" xfId="21640"/>
    <cellStyle name="Calculation 2 4 2 2 2 4" xfId="21641"/>
    <cellStyle name="Calculation 2 4 2 2 3" xfId="21642"/>
    <cellStyle name="Calculation 2 4 2 2 4" xfId="21643"/>
    <cellStyle name="Calculation 2 4 2 2 5" xfId="21644"/>
    <cellStyle name="Calculation 2 4 2 3" xfId="17187"/>
    <cellStyle name="Calculation 2 4 2 3 2" xfId="21645"/>
    <cellStyle name="Calculation 2 4 2 3 3" xfId="21646"/>
    <cellStyle name="Calculation 2 4 2 3 4" xfId="21647"/>
    <cellStyle name="Calculation 2 5" xfId="4303"/>
    <cellStyle name="Calculation 2 5 2" xfId="7940"/>
    <cellStyle name="Calculation 2 5 2 2" xfId="14452"/>
    <cellStyle name="Calculation 2 5 2 2 2" xfId="17190"/>
    <cellStyle name="Calculation 2 5 2 2 2 2" xfId="21648"/>
    <cellStyle name="Calculation 2 5 2 2 2 3" xfId="21649"/>
    <cellStyle name="Calculation 2 5 2 2 2 4" xfId="21650"/>
    <cellStyle name="Calculation 2 5 2 2 3" xfId="21651"/>
    <cellStyle name="Calculation 2 5 2 2 4" xfId="21652"/>
    <cellStyle name="Calculation 2 5 2 2 5" xfId="21653"/>
    <cellStyle name="Calculation 2 5 2 3" xfId="17189"/>
    <cellStyle name="Calculation 2 5 2 3 2" xfId="21654"/>
    <cellStyle name="Calculation 2 5 2 3 3" xfId="21655"/>
    <cellStyle name="Calculation 2 5 2 3 4" xfId="21656"/>
    <cellStyle name="Calculation 2 6" xfId="4304"/>
    <cellStyle name="Calculation 2 6 2" xfId="7941"/>
    <cellStyle name="Calculation 2 6 2 2" xfId="14451"/>
    <cellStyle name="Calculation 2 6 2 2 2" xfId="17192"/>
    <cellStyle name="Calculation 2 6 2 2 2 2" xfId="21657"/>
    <cellStyle name="Calculation 2 6 2 2 2 3" xfId="21658"/>
    <cellStyle name="Calculation 2 6 2 2 2 4" xfId="21659"/>
    <cellStyle name="Calculation 2 6 2 2 3" xfId="21660"/>
    <cellStyle name="Calculation 2 6 2 2 4" xfId="21661"/>
    <cellStyle name="Calculation 2 6 2 2 5" xfId="21662"/>
    <cellStyle name="Calculation 2 6 2 3" xfId="17191"/>
    <cellStyle name="Calculation 2 6 2 3 2" xfId="21663"/>
    <cellStyle name="Calculation 2 6 2 3 3" xfId="21664"/>
    <cellStyle name="Calculation 2 6 2 3 4" xfId="21665"/>
    <cellStyle name="Calculation 2 7" xfId="4305"/>
    <cellStyle name="Calculation 2 7 2" xfId="7942"/>
    <cellStyle name="Calculation 2 7 2 2" xfId="11373"/>
    <cellStyle name="Calculation 2 7 2 2 2" xfId="17194"/>
    <cellStyle name="Calculation 2 7 2 2 2 2" xfId="21666"/>
    <cellStyle name="Calculation 2 7 2 2 2 3" xfId="21667"/>
    <cellStyle name="Calculation 2 7 2 2 2 4" xfId="21668"/>
    <cellStyle name="Calculation 2 7 2 2 3" xfId="21669"/>
    <cellStyle name="Calculation 2 7 2 2 4" xfId="21670"/>
    <cellStyle name="Calculation 2 7 2 2 5" xfId="21671"/>
    <cellStyle name="Calculation 2 7 2 3" xfId="17193"/>
    <cellStyle name="Calculation 2 7 2 3 2" xfId="21672"/>
    <cellStyle name="Calculation 2 7 2 3 3" xfId="21673"/>
    <cellStyle name="Calculation 2 7 2 3 4" xfId="21674"/>
    <cellStyle name="Calculation 2 8" xfId="4306"/>
    <cellStyle name="Calculation 2 8 2" xfId="7943"/>
    <cellStyle name="Calculation 2 8 2 2" xfId="14450"/>
    <cellStyle name="Calculation 2 8 2 2 2" xfId="17196"/>
    <cellStyle name="Calculation 2 8 2 2 2 2" xfId="21675"/>
    <cellStyle name="Calculation 2 8 2 2 2 3" xfId="21676"/>
    <cellStyle name="Calculation 2 8 2 2 2 4" xfId="21677"/>
    <cellStyle name="Calculation 2 8 2 2 3" xfId="21678"/>
    <cellStyle name="Calculation 2 8 2 2 4" xfId="21679"/>
    <cellStyle name="Calculation 2 8 2 2 5" xfId="21680"/>
    <cellStyle name="Calculation 2 8 2 3" xfId="17195"/>
    <cellStyle name="Calculation 2 8 2 3 2" xfId="21681"/>
    <cellStyle name="Calculation 2 8 2 3 3" xfId="21682"/>
    <cellStyle name="Calculation 2 8 2 3 4" xfId="21683"/>
    <cellStyle name="Calculation 2 9" xfId="4307"/>
    <cellStyle name="Calculation 2 9 2" xfId="7944"/>
    <cellStyle name="Calculation 2 9 2 2" xfId="11372"/>
    <cellStyle name="Calculation 2 9 2 2 2" xfId="17198"/>
    <cellStyle name="Calculation 2 9 2 2 2 2" xfId="21684"/>
    <cellStyle name="Calculation 2 9 2 2 2 3" xfId="21685"/>
    <cellStyle name="Calculation 2 9 2 2 2 4" xfId="21686"/>
    <cellStyle name="Calculation 2 9 2 2 3" xfId="21687"/>
    <cellStyle name="Calculation 2 9 2 2 4" xfId="21688"/>
    <cellStyle name="Calculation 2 9 2 2 5" xfId="21689"/>
    <cellStyle name="Calculation 2 9 2 3" xfId="17197"/>
    <cellStyle name="Calculation 2 9 2 3 2" xfId="21690"/>
    <cellStyle name="Calculation 2 9 2 3 3" xfId="21691"/>
    <cellStyle name="Calculation 2 9 2 3 4" xfId="21692"/>
    <cellStyle name="Calculation 3" xfId="358"/>
    <cellStyle name="Calculation 3 10" xfId="4309"/>
    <cellStyle name="Calculation 3 10 2" xfId="7945"/>
    <cellStyle name="Calculation 3 10 2 2" xfId="14449"/>
    <cellStyle name="Calculation 3 10 2 2 2" xfId="17201"/>
    <cellStyle name="Calculation 3 10 2 2 2 2" xfId="21693"/>
    <cellStyle name="Calculation 3 10 2 2 2 3" xfId="21694"/>
    <cellStyle name="Calculation 3 10 2 2 2 4" xfId="21695"/>
    <cellStyle name="Calculation 3 10 2 2 3" xfId="21696"/>
    <cellStyle name="Calculation 3 10 2 2 4" xfId="21697"/>
    <cellStyle name="Calculation 3 10 2 2 5" xfId="21698"/>
    <cellStyle name="Calculation 3 10 2 3" xfId="17200"/>
    <cellStyle name="Calculation 3 10 2 3 2" xfId="21699"/>
    <cellStyle name="Calculation 3 10 2 3 3" xfId="21700"/>
    <cellStyle name="Calculation 3 10 2 3 4" xfId="21701"/>
    <cellStyle name="Calculation 3 11" xfId="4310"/>
    <cellStyle name="Calculation 3 11 2" xfId="7946"/>
    <cellStyle name="Calculation 3 11 2 2" xfId="11371"/>
    <cellStyle name="Calculation 3 11 2 2 2" xfId="17203"/>
    <cellStyle name="Calculation 3 11 2 2 2 2" xfId="21702"/>
    <cellStyle name="Calculation 3 11 2 2 2 3" xfId="21703"/>
    <cellStyle name="Calculation 3 11 2 2 2 4" xfId="21704"/>
    <cellStyle name="Calculation 3 11 2 2 3" xfId="21705"/>
    <cellStyle name="Calculation 3 11 2 2 4" xfId="21706"/>
    <cellStyle name="Calculation 3 11 2 2 5" xfId="21707"/>
    <cellStyle name="Calculation 3 11 2 3" xfId="17202"/>
    <cellStyle name="Calculation 3 11 2 3 2" xfId="21708"/>
    <cellStyle name="Calculation 3 11 2 3 3" xfId="21709"/>
    <cellStyle name="Calculation 3 11 2 3 4" xfId="21710"/>
    <cellStyle name="Calculation 3 12" xfId="4311"/>
    <cellStyle name="Calculation 3 12 2" xfId="7947"/>
    <cellStyle name="Calculation 3 12 2 2" xfId="11370"/>
    <cellStyle name="Calculation 3 12 2 2 2" xfId="17205"/>
    <cellStyle name="Calculation 3 12 2 2 2 2" xfId="21711"/>
    <cellStyle name="Calculation 3 12 2 2 2 3" xfId="21712"/>
    <cellStyle name="Calculation 3 12 2 2 2 4" xfId="21713"/>
    <cellStyle name="Calculation 3 12 2 2 3" xfId="21714"/>
    <cellStyle name="Calculation 3 12 2 2 4" xfId="21715"/>
    <cellStyle name="Calculation 3 12 2 2 5" xfId="21716"/>
    <cellStyle name="Calculation 3 12 2 3" xfId="17204"/>
    <cellStyle name="Calculation 3 12 2 3 2" xfId="21717"/>
    <cellStyle name="Calculation 3 12 2 3 3" xfId="21718"/>
    <cellStyle name="Calculation 3 12 2 3 4" xfId="21719"/>
    <cellStyle name="Calculation 3 13" xfId="4312"/>
    <cellStyle name="Calculation 3 13 2" xfId="7948"/>
    <cellStyle name="Calculation 3 13 2 2" xfId="14448"/>
    <cellStyle name="Calculation 3 13 2 2 2" xfId="17207"/>
    <cellStyle name="Calculation 3 13 2 2 2 2" xfId="21720"/>
    <cellStyle name="Calculation 3 13 2 2 2 3" xfId="21721"/>
    <cellStyle name="Calculation 3 13 2 2 2 4" xfId="21722"/>
    <cellStyle name="Calculation 3 13 2 2 3" xfId="21723"/>
    <cellStyle name="Calculation 3 13 2 2 4" xfId="21724"/>
    <cellStyle name="Calculation 3 13 2 2 5" xfId="21725"/>
    <cellStyle name="Calculation 3 13 2 3" xfId="17206"/>
    <cellStyle name="Calculation 3 13 2 3 2" xfId="21726"/>
    <cellStyle name="Calculation 3 13 2 3 3" xfId="21727"/>
    <cellStyle name="Calculation 3 13 2 3 4" xfId="21728"/>
    <cellStyle name="Calculation 3 14" xfId="4313"/>
    <cellStyle name="Calculation 3 14 2" xfId="7949"/>
    <cellStyle name="Calculation 3 14 2 2" xfId="14447"/>
    <cellStyle name="Calculation 3 14 2 2 2" xfId="17209"/>
    <cellStyle name="Calculation 3 14 2 2 2 2" xfId="21729"/>
    <cellStyle name="Calculation 3 14 2 2 2 3" xfId="21730"/>
    <cellStyle name="Calculation 3 14 2 2 2 4" xfId="21731"/>
    <cellStyle name="Calculation 3 14 2 2 3" xfId="21732"/>
    <cellStyle name="Calculation 3 14 2 2 4" xfId="21733"/>
    <cellStyle name="Calculation 3 14 2 2 5" xfId="21734"/>
    <cellStyle name="Calculation 3 14 2 3" xfId="17208"/>
    <cellStyle name="Calculation 3 14 2 3 2" xfId="21735"/>
    <cellStyle name="Calculation 3 14 2 3 3" xfId="21736"/>
    <cellStyle name="Calculation 3 14 2 3 4" xfId="21737"/>
    <cellStyle name="Calculation 3 15" xfId="6160"/>
    <cellStyle name="Calculation 3 15 2" xfId="11526"/>
    <cellStyle name="Calculation 3 15 2 2" xfId="17211"/>
    <cellStyle name="Calculation 3 15 2 2 2" xfId="21738"/>
    <cellStyle name="Calculation 3 15 2 2 3" xfId="21739"/>
    <cellStyle name="Calculation 3 15 2 2 4" xfId="21740"/>
    <cellStyle name="Calculation 3 15 2 3" xfId="21741"/>
    <cellStyle name="Calculation 3 15 2 4" xfId="21742"/>
    <cellStyle name="Calculation 3 15 2 5" xfId="21743"/>
    <cellStyle name="Calculation 3 15 3" xfId="17210"/>
    <cellStyle name="Calculation 3 15 3 2" xfId="21744"/>
    <cellStyle name="Calculation 3 15 3 3" xfId="21745"/>
    <cellStyle name="Calculation 3 15 3 4" xfId="21746"/>
    <cellStyle name="Calculation 3 16" xfId="4308"/>
    <cellStyle name="Calculation 3 17" xfId="11039"/>
    <cellStyle name="Calculation 3 17 2" xfId="14476"/>
    <cellStyle name="Calculation 3 17 2 2" xfId="17213"/>
    <cellStyle name="Calculation 3 17 2 2 2" xfId="21747"/>
    <cellStyle name="Calculation 3 17 2 2 3" xfId="21748"/>
    <cellStyle name="Calculation 3 17 2 2 4" xfId="21749"/>
    <cellStyle name="Calculation 3 17 2 3" xfId="21750"/>
    <cellStyle name="Calculation 3 17 2 4" xfId="21751"/>
    <cellStyle name="Calculation 3 17 2 5" xfId="21752"/>
    <cellStyle name="Calculation 3 17 3" xfId="17212"/>
    <cellStyle name="Calculation 3 17 3 2" xfId="21753"/>
    <cellStyle name="Calculation 3 17 3 3" xfId="21754"/>
    <cellStyle name="Calculation 3 17 3 4" xfId="21755"/>
    <cellStyle name="Calculation 3 17 4" xfId="21756"/>
    <cellStyle name="Calculation 3 17 5" xfId="21757"/>
    <cellStyle name="Calculation 3 18" xfId="17199"/>
    <cellStyle name="Calculation 3 18 2" xfId="21758"/>
    <cellStyle name="Calculation 3 18 3" xfId="21759"/>
    <cellStyle name="Calculation 3 18 4" xfId="21760"/>
    <cellStyle name="Calculation 3 2" xfId="455"/>
    <cellStyle name="Calculation 3 2 2" xfId="6249"/>
    <cellStyle name="Calculation 3 2 2 2" xfId="11521"/>
    <cellStyle name="Calculation 3 2 2 2 2" xfId="17216"/>
    <cellStyle name="Calculation 3 2 2 2 2 2" xfId="21761"/>
    <cellStyle name="Calculation 3 2 2 2 2 3" xfId="21762"/>
    <cellStyle name="Calculation 3 2 2 2 2 4" xfId="21763"/>
    <cellStyle name="Calculation 3 2 2 2 3" xfId="21764"/>
    <cellStyle name="Calculation 3 2 2 2 4" xfId="21765"/>
    <cellStyle name="Calculation 3 2 2 2 5" xfId="21766"/>
    <cellStyle name="Calculation 3 2 2 3" xfId="17215"/>
    <cellStyle name="Calculation 3 2 2 3 2" xfId="21767"/>
    <cellStyle name="Calculation 3 2 2 3 3" xfId="21768"/>
    <cellStyle name="Calculation 3 2 2 3 4" xfId="21769"/>
    <cellStyle name="Calculation 3 2 3" xfId="4314"/>
    <cellStyle name="Calculation 3 2 4" xfId="14353"/>
    <cellStyle name="Calculation 3 2 4 2" xfId="17217"/>
    <cellStyle name="Calculation 3 2 4 2 2" xfId="21770"/>
    <cellStyle name="Calculation 3 2 4 2 3" xfId="21771"/>
    <cellStyle name="Calculation 3 2 4 2 4" xfId="21772"/>
    <cellStyle name="Calculation 3 2 4 3" xfId="21773"/>
    <cellStyle name="Calculation 3 2 4 4" xfId="21774"/>
    <cellStyle name="Calculation 3 2 4 5" xfId="21775"/>
    <cellStyle name="Calculation 3 2 5" xfId="17214"/>
    <cellStyle name="Calculation 3 2 5 2" xfId="21776"/>
    <cellStyle name="Calculation 3 2 5 3" xfId="21777"/>
    <cellStyle name="Calculation 3 2 5 4" xfId="21778"/>
    <cellStyle name="Calculation 3 3" xfId="4315"/>
    <cellStyle name="Calculation 3 3 2" xfId="7950"/>
    <cellStyle name="Calculation 3 3 2 2" xfId="11369"/>
    <cellStyle name="Calculation 3 3 2 2 2" xfId="17219"/>
    <cellStyle name="Calculation 3 3 2 2 2 2" xfId="21779"/>
    <cellStyle name="Calculation 3 3 2 2 2 3" xfId="21780"/>
    <cellStyle name="Calculation 3 3 2 2 2 4" xfId="21781"/>
    <cellStyle name="Calculation 3 3 2 2 3" xfId="21782"/>
    <cellStyle name="Calculation 3 3 2 2 4" xfId="21783"/>
    <cellStyle name="Calculation 3 3 2 2 5" xfId="21784"/>
    <cellStyle name="Calculation 3 3 2 3" xfId="17218"/>
    <cellStyle name="Calculation 3 3 2 3 2" xfId="21785"/>
    <cellStyle name="Calculation 3 3 2 3 3" xfId="21786"/>
    <cellStyle name="Calculation 3 3 2 3 4" xfId="21787"/>
    <cellStyle name="Calculation 3 4" xfId="4316"/>
    <cellStyle name="Calculation 3 4 2" xfId="7951"/>
    <cellStyle name="Calculation 3 4 2 2" xfId="14446"/>
    <cellStyle name="Calculation 3 4 2 2 2" xfId="17221"/>
    <cellStyle name="Calculation 3 4 2 2 2 2" xfId="21788"/>
    <cellStyle name="Calculation 3 4 2 2 2 3" xfId="21789"/>
    <cellStyle name="Calculation 3 4 2 2 2 4" xfId="21790"/>
    <cellStyle name="Calculation 3 4 2 2 3" xfId="21791"/>
    <cellStyle name="Calculation 3 4 2 2 4" xfId="21792"/>
    <cellStyle name="Calculation 3 4 2 2 5" xfId="21793"/>
    <cellStyle name="Calculation 3 4 2 3" xfId="17220"/>
    <cellStyle name="Calculation 3 4 2 3 2" xfId="21794"/>
    <cellStyle name="Calculation 3 4 2 3 3" xfId="21795"/>
    <cellStyle name="Calculation 3 4 2 3 4" xfId="21796"/>
    <cellStyle name="Calculation 3 5" xfId="4317"/>
    <cellStyle name="Calculation 3 5 2" xfId="7952"/>
    <cellStyle name="Calculation 3 5 2 2" xfId="11368"/>
    <cellStyle name="Calculation 3 5 2 2 2" xfId="17223"/>
    <cellStyle name="Calculation 3 5 2 2 2 2" xfId="21797"/>
    <cellStyle name="Calculation 3 5 2 2 2 3" xfId="21798"/>
    <cellStyle name="Calculation 3 5 2 2 2 4" xfId="21799"/>
    <cellStyle name="Calculation 3 5 2 2 3" xfId="21800"/>
    <cellStyle name="Calculation 3 5 2 2 4" xfId="21801"/>
    <cellStyle name="Calculation 3 5 2 2 5" xfId="21802"/>
    <cellStyle name="Calculation 3 5 2 3" xfId="17222"/>
    <cellStyle name="Calculation 3 5 2 3 2" xfId="21803"/>
    <cellStyle name="Calculation 3 5 2 3 3" xfId="21804"/>
    <cellStyle name="Calculation 3 5 2 3 4" xfId="21805"/>
    <cellStyle name="Calculation 3 6" xfId="4318"/>
    <cellStyle name="Calculation 3 6 2" xfId="7953"/>
    <cellStyle name="Calculation 3 6 2 2" xfId="14445"/>
    <cellStyle name="Calculation 3 6 2 2 2" xfId="17225"/>
    <cellStyle name="Calculation 3 6 2 2 2 2" xfId="21806"/>
    <cellStyle name="Calculation 3 6 2 2 2 3" xfId="21807"/>
    <cellStyle name="Calculation 3 6 2 2 2 4" xfId="21808"/>
    <cellStyle name="Calculation 3 6 2 2 3" xfId="21809"/>
    <cellStyle name="Calculation 3 6 2 2 4" xfId="21810"/>
    <cellStyle name="Calculation 3 6 2 2 5" xfId="21811"/>
    <cellStyle name="Calculation 3 6 2 3" xfId="17224"/>
    <cellStyle name="Calculation 3 6 2 3 2" xfId="21812"/>
    <cellStyle name="Calculation 3 6 2 3 3" xfId="21813"/>
    <cellStyle name="Calculation 3 6 2 3 4" xfId="21814"/>
    <cellStyle name="Calculation 3 7" xfId="4319"/>
    <cellStyle name="Calculation 3 7 2" xfId="7954"/>
    <cellStyle name="Calculation 3 7 2 2" xfId="11367"/>
    <cellStyle name="Calculation 3 7 2 2 2" xfId="17227"/>
    <cellStyle name="Calculation 3 7 2 2 2 2" xfId="21815"/>
    <cellStyle name="Calculation 3 7 2 2 2 3" xfId="21816"/>
    <cellStyle name="Calculation 3 7 2 2 2 4" xfId="21817"/>
    <cellStyle name="Calculation 3 7 2 2 3" xfId="21818"/>
    <cellStyle name="Calculation 3 7 2 2 4" xfId="21819"/>
    <cellStyle name="Calculation 3 7 2 2 5" xfId="21820"/>
    <cellStyle name="Calculation 3 7 2 3" xfId="17226"/>
    <cellStyle name="Calculation 3 7 2 3 2" xfId="21821"/>
    <cellStyle name="Calculation 3 7 2 3 3" xfId="21822"/>
    <cellStyle name="Calculation 3 7 2 3 4" xfId="21823"/>
    <cellStyle name="Calculation 3 8" xfId="4320"/>
    <cellStyle name="Calculation 3 8 2" xfId="7955"/>
    <cellStyle name="Calculation 3 8 2 2" xfId="11366"/>
    <cellStyle name="Calculation 3 8 2 2 2" xfId="17229"/>
    <cellStyle name="Calculation 3 8 2 2 2 2" xfId="21824"/>
    <cellStyle name="Calculation 3 8 2 2 2 3" xfId="21825"/>
    <cellStyle name="Calculation 3 8 2 2 2 4" xfId="21826"/>
    <cellStyle name="Calculation 3 8 2 2 3" xfId="21827"/>
    <cellStyle name="Calculation 3 8 2 2 4" xfId="21828"/>
    <cellStyle name="Calculation 3 8 2 2 5" xfId="21829"/>
    <cellStyle name="Calculation 3 8 2 3" xfId="17228"/>
    <cellStyle name="Calculation 3 8 2 3 2" xfId="21830"/>
    <cellStyle name="Calculation 3 8 2 3 3" xfId="21831"/>
    <cellStyle name="Calculation 3 8 2 3 4" xfId="21832"/>
    <cellStyle name="Calculation 3 9" xfId="4321"/>
    <cellStyle name="Calculation 3 9 2" xfId="7956"/>
    <cellStyle name="Calculation 3 9 2 2" xfId="14444"/>
    <cellStyle name="Calculation 3 9 2 2 2" xfId="17231"/>
    <cellStyle name="Calculation 3 9 2 2 2 2" xfId="21833"/>
    <cellStyle name="Calculation 3 9 2 2 2 3" xfId="21834"/>
    <cellStyle name="Calculation 3 9 2 2 2 4" xfId="21835"/>
    <cellStyle name="Calculation 3 9 2 2 3" xfId="21836"/>
    <cellStyle name="Calculation 3 9 2 2 4" xfId="21837"/>
    <cellStyle name="Calculation 3 9 2 2 5" xfId="21838"/>
    <cellStyle name="Calculation 3 9 2 3" xfId="17230"/>
    <cellStyle name="Calculation 3 9 2 3 2" xfId="21839"/>
    <cellStyle name="Calculation 3 9 2 3 3" xfId="21840"/>
    <cellStyle name="Calculation 3 9 2 3 4" xfId="21841"/>
    <cellStyle name="Calculation 4" xfId="4322"/>
    <cellStyle name="Calculation 4 10" xfId="4323"/>
    <cellStyle name="Calculation 4 11" xfId="4324"/>
    <cellStyle name="Calculation 4 12" xfId="4325"/>
    <cellStyle name="Calculation 4 13" xfId="4326"/>
    <cellStyle name="Calculation 4 14" xfId="4327"/>
    <cellStyle name="Calculation 4 15" xfId="7957"/>
    <cellStyle name="Calculation 4 15 2" xfId="14443"/>
    <cellStyle name="Calculation 4 15 2 2" xfId="17233"/>
    <cellStyle name="Calculation 4 15 2 2 2" xfId="21842"/>
    <cellStyle name="Calculation 4 15 2 2 3" xfId="21843"/>
    <cellStyle name="Calculation 4 15 2 2 4" xfId="21844"/>
    <cellStyle name="Calculation 4 15 2 3" xfId="21845"/>
    <cellStyle name="Calculation 4 15 2 4" xfId="21846"/>
    <cellStyle name="Calculation 4 15 2 5" xfId="21847"/>
    <cellStyle name="Calculation 4 15 3" xfId="17232"/>
    <cellStyle name="Calculation 4 15 3 2" xfId="21848"/>
    <cellStyle name="Calculation 4 15 3 3" xfId="21849"/>
    <cellStyle name="Calculation 4 15 3 4" xfId="21850"/>
    <cellStyle name="Calculation 4 2" xfId="4328"/>
    <cellStyle name="Calculation 4 2 2" xfId="7958"/>
    <cellStyle name="Calculation 4 3" xfId="4329"/>
    <cellStyle name="Calculation 4 3 2" xfId="7959"/>
    <cellStyle name="Calculation 4 4" xfId="4330"/>
    <cellStyle name="Calculation 4 5" xfId="4331"/>
    <cellStyle name="Calculation 4 6" xfId="4332"/>
    <cellStyle name="Calculation 4 7" xfId="4333"/>
    <cellStyle name="Calculation 4 8" xfId="4334"/>
    <cellStyle name="Calculation 4 9" xfId="4335"/>
    <cellStyle name="Calculation 5" xfId="4336"/>
    <cellStyle name="Calculation 5 2" xfId="7960"/>
    <cellStyle name="Calculation 5 2 2" xfId="11364"/>
    <cellStyle name="Calculation 5 2 2 2" xfId="17235"/>
    <cellStyle name="Calculation 5 2 2 2 2" xfId="21851"/>
    <cellStyle name="Calculation 5 2 2 2 3" xfId="21852"/>
    <cellStyle name="Calculation 5 2 2 2 4" xfId="21853"/>
    <cellStyle name="Calculation 5 2 2 3" xfId="21854"/>
    <cellStyle name="Calculation 5 2 2 4" xfId="21855"/>
    <cellStyle name="Calculation 5 2 2 5" xfId="21856"/>
    <cellStyle name="Calculation 5 2 3" xfId="17234"/>
    <cellStyle name="Calculation 5 2 3 2" xfId="21857"/>
    <cellStyle name="Calculation 5 2 3 3" xfId="21858"/>
    <cellStyle name="Calculation 5 2 3 4" xfId="21859"/>
    <cellStyle name="Calculation 6" xfId="4337"/>
    <cellStyle name="Calculation 7" xfId="4338"/>
    <cellStyle name="Calculation 8" xfId="4339"/>
    <cellStyle name="Calculation 9" xfId="4340"/>
    <cellStyle name="Check Cell 10" xfId="4341"/>
    <cellStyle name="Check Cell 11" xfId="4342"/>
    <cellStyle name="Check Cell 12" xfId="4343"/>
    <cellStyle name="Check Cell 13" xfId="4344"/>
    <cellStyle name="Check Cell 14" xfId="4345"/>
    <cellStyle name="Check Cell 15" xfId="4346"/>
    <cellStyle name="Check Cell 16" xfId="4347"/>
    <cellStyle name="Check Cell 2" xfId="359"/>
    <cellStyle name="Check Cell 2 10" xfId="4349"/>
    <cellStyle name="Check Cell 2 10 2" xfId="7961"/>
    <cellStyle name="Check Cell 2 11" xfId="4350"/>
    <cellStyle name="Check Cell 2 11 2" xfId="7962"/>
    <cellStyle name="Check Cell 2 12" xfId="4351"/>
    <cellStyle name="Check Cell 2 12 2" xfId="7963"/>
    <cellStyle name="Check Cell 2 13" xfId="4352"/>
    <cellStyle name="Check Cell 2 13 2" xfId="7964"/>
    <cellStyle name="Check Cell 2 14" xfId="4353"/>
    <cellStyle name="Check Cell 2 14 2" xfId="7965"/>
    <cellStyle name="Check Cell 2 15" xfId="4354"/>
    <cellStyle name="Check Cell 2 15 2" xfId="7966"/>
    <cellStyle name="Check Cell 2 16" xfId="4355"/>
    <cellStyle name="Check Cell 2 16 2" xfId="7967"/>
    <cellStyle name="Check Cell 2 17" xfId="4356"/>
    <cellStyle name="Check Cell 2 17 2" xfId="4357"/>
    <cellStyle name="Check Cell 2 17 2 2" xfId="4358"/>
    <cellStyle name="Check Cell 2 17 2 3" xfId="4359"/>
    <cellStyle name="Check Cell 2 17 2 4" xfId="7969"/>
    <cellStyle name="Check Cell 2 17 3" xfId="4360"/>
    <cellStyle name="Check Cell 2 17 3 2" xfId="7970"/>
    <cellStyle name="Check Cell 2 17 4" xfId="7968"/>
    <cellStyle name="Check Cell 2 18" xfId="4361"/>
    <cellStyle name="Check Cell 2 18 2" xfId="7971"/>
    <cellStyle name="Check Cell 2 19" xfId="4362"/>
    <cellStyle name="Check Cell 2 19 2" xfId="7972"/>
    <cellStyle name="Check Cell 2 2" xfId="4363"/>
    <cellStyle name="Check Cell 2 2 10" xfId="4364"/>
    <cellStyle name="Check Cell 2 2 11" xfId="4365"/>
    <cellStyle name="Check Cell 2 2 12" xfId="4366"/>
    <cellStyle name="Check Cell 2 2 13" xfId="4367"/>
    <cellStyle name="Check Cell 2 2 14" xfId="4368"/>
    <cellStyle name="Check Cell 2 2 15" xfId="4369"/>
    <cellStyle name="Check Cell 2 2 16" xfId="4370"/>
    <cellStyle name="Check Cell 2 2 17" xfId="7973"/>
    <cellStyle name="Check Cell 2 2 2" xfId="4371"/>
    <cellStyle name="Check Cell 2 2 3" xfId="4372"/>
    <cellStyle name="Check Cell 2 2 4" xfId="4373"/>
    <cellStyle name="Check Cell 2 2 5" xfId="4374"/>
    <cellStyle name="Check Cell 2 2 6" xfId="4375"/>
    <cellStyle name="Check Cell 2 2 7" xfId="4376"/>
    <cellStyle name="Check Cell 2 2 8" xfId="4377"/>
    <cellStyle name="Check Cell 2 2 9" xfId="4378"/>
    <cellStyle name="Check Cell 2 20" xfId="4379"/>
    <cellStyle name="Check Cell 2 20 2" xfId="4380"/>
    <cellStyle name="Check Cell 2 20 3" xfId="4381"/>
    <cellStyle name="Check Cell 2 20 4" xfId="7974"/>
    <cellStyle name="Check Cell 2 21" xfId="4382"/>
    <cellStyle name="Check Cell 2 22" xfId="4383"/>
    <cellStyle name="Check Cell 2 23" xfId="4384"/>
    <cellStyle name="Check Cell 2 24" xfId="4385"/>
    <cellStyle name="Check Cell 2 25" xfId="4386"/>
    <cellStyle name="Check Cell 2 26" xfId="4387"/>
    <cellStyle name="Check Cell 2 27" xfId="4388"/>
    <cellStyle name="Check Cell 2 28" xfId="4389"/>
    <cellStyle name="Check Cell 2 29" xfId="4390"/>
    <cellStyle name="Check Cell 2 3" xfId="4391"/>
    <cellStyle name="Check Cell 2 3 2" xfId="7975"/>
    <cellStyle name="Check Cell 2 30" xfId="4392"/>
    <cellStyle name="Check Cell 2 31" xfId="6161"/>
    <cellStyle name="Check Cell 2 32" xfId="4348"/>
    <cellStyle name="Check Cell 2 33" xfId="11040"/>
    <cellStyle name="Check Cell 2 34" xfId="11041"/>
    <cellStyle name="Check Cell 2 4" xfId="4393"/>
    <cellStyle name="Check Cell 2 4 2" xfId="7976"/>
    <cellStyle name="Check Cell 2 5" xfId="4394"/>
    <cellStyle name="Check Cell 2 5 2" xfId="7977"/>
    <cellStyle name="Check Cell 2 6" xfId="4395"/>
    <cellStyle name="Check Cell 2 6 2" xfId="7978"/>
    <cellStyle name="Check Cell 2 7" xfId="4396"/>
    <cellStyle name="Check Cell 2 7 2" xfId="7979"/>
    <cellStyle name="Check Cell 2 8" xfId="4397"/>
    <cellStyle name="Check Cell 2 8 2" xfId="7980"/>
    <cellStyle name="Check Cell 2 9" xfId="4398"/>
    <cellStyle name="Check Cell 2 9 2" xfId="7981"/>
    <cellStyle name="Check Cell 3" xfId="360"/>
    <cellStyle name="Check Cell 3 10" xfId="4400"/>
    <cellStyle name="Check Cell 3 10 2" xfId="7982"/>
    <cellStyle name="Check Cell 3 11" xfId="4401"/>
    <cellStyle name="Check Cell 3 11 2" xfId="7983"/>
    <cellStyle name="Check Cell 3 12" xfId="4402"/>
    <cellStyle name="Check Cell 3 12 2" xfId="7984"/>
    <cellStyle name="Check Cell 3 13" xfId="4403"/>
    <cellStyle name="Check Cell 3 13 2" xfId="7985"/>
    <cellStyle name="Check Cell 3 14" xfId="4404"/>
    <cellStyle name="Check Cell 3 14 2" xfId="7986"/>
    <cellStyle name="Check Cell 3 15" xfId="6162"/>
    <cellStyle name="Check Cell 3 16" xfId="4399"/>
    <cellStyle name="Check Cell 3 17" xfId="11042"/>
    <cellStyle name="Check Cell 3 2" xfId="4405"/>
    <cellStyle name="Check Cell 3 2 2" xfId="7987"/>
    <cellStyle name="Check Cell 3 3" xfId="4406"/>
    <cellStyle name="Check Cell 3 3 2" xfId="7988"/>
    <cellStyle name="Check Cell 3 4" xfId="4407"/>
    <cellStyle name="Check Cell 3 4 2" xfId="7989"/>
    <cellStyle name="Check Cell 3 5" xfId="4408"/>
    <cellStyle name="Check Cell 3 5 2" xfId="7990"/>
    <cellStyle name="Check Cell 3 6" xfId="4409"/>
    <cellStyle name="Check Cell 3 6 2" xfId="7991"/>
    <cellStyle name="Check Cell 3 7" xfId="4410"/>
    <cellStyle name="Check Cell 3 7 2" xfId="7992"/>
    <cellStyle name="Check Cell 3 8" xfId="4411"/>
    <cellStyle name="Check Cell 3 8 2" xfId="7993"/>
    <cellStyle name="Check Cell 3 9" xfId="4412"/>
    <cellStyle name="Check Cell 3 9 2" xfId="7994"/>
    <cellStyle name="Check Cell 4" xfId="4413"/>
    <cellStyle name="Check Cell 4 10" xfId="4414"/>
    <cellStyle name="Check Cell 4 11" xfId="4415"/>
    <cellStyle name="Check Cell 4 12" xfId="4416"/>
    <cellStyle name="Check Cell 4 13" xfId="4417"/>
    <cellStyle name="Check Cell 4 14" xfId="4418"/>
    <cellStyle name="Check Cell 4 15" xfId="7995"/>
    <cellStyle name="Check Cell 4 2" xfId="4419"/>
    <cellStyle name="Check Cell 4 2 2" xfId="7996"/>
    <cellStyle name="Check Cell 4 3" xfId="4420"/>
    <cellStyle name="Check Cell 4 3 2" xfId="7997"/>
    <cellStyle name="Check Cell 4 4" xfId="4421"/>
    <cellStyle name="Check Cell 4 5" xfId="4422"/>
    <cellStyle name="Check Cell 4 6" xfId="4423"/>
    <cellStyle name="Check Cell 4 7" xfId="4424"/>
    <cellStyle name="Check Cell 4 8" xfId="4425"/>
    <cellStyle name="Check Cell 4 9" xfId="4426"/>
    <cellStyle name="Check Cell 5" xfId="4427"/>
    <cellStyle name="Check Cell 5 2" xfId="7998"/>
    <cellStyle name="Check Cell 6" xfId="4428"/>
    <cellStyle name="Check Cell 7" xfId="4429"/>
    <cellStyle name="Check Cell 8" xfId="4430"/>
    <cellStyle name="Check Cell 9" xfId="4431"/>
    <cellStyle name="Comma 2" xfId="25"/>
    <cellStyle name="Comma 2 10" xfId="11043"/>
    <cellStyle name="Comma 2 2" xfId="57"/>
    <cellStyle name="Comma 2 2 2" xfId="362"/>
    <cellStyle name="Comma 2 2 2 2" xfId="6164"/>
    <cellStyle name="Comma 2 2 2 3" xfId="4434"/>
    <cellStyle name="Comma 2 2 2 4" xfId="11044"/>
    <cellStyle name="Comma 2 2 3" xfId="361"/>
    <cellStyle name="Comma 2 2 3 2" xfId="6163"/>
    <cellStyle name="Comma 2 2 3 3" xfId="4435"/>
    <cellStyle name="Comma 2 2 3 4" xfId="11045"/>
    <cellStyle name="Comma 2 2 4" xfId="6147"/>
    <cellStyle name="Comma 2 2 5" xfId="4433"/>
    <cellStyle name="Comma 2 2 6" xfId="11046"/>
    <cellStyle name="Comma 2 3" xfId="363"/>
    <cellStyle name="Comma 2 3 2" xfId="6165"/>
    <cellStyle name="Comma 2 3 3" xfId="4436"/>
    <cellStyle name="Comma 2 3 4" xfId="11047"/>
    <cellStyle name="Comma 2 4" xfId="364"/>
    <cellStyle name="Comma 2 4 2" xfId="6166"/>
    <cellStyle name="Comma 2 4 3" xfId="4437"/>
    <cellStyle name="Comma 2 4 4" xfId="11048"/>
    <cellStyle name="Comma 2 5" xfId="365"/>
    <cellStyle name="Comma 2 5 2" xfId="6167"/>
    <cellStyle name="Comma 2 5 3" xfId="4438"/>
    <cellStyle name="Comma 2 5 4" xfId="11049"/>
    <cellStyle name="Comma 2 6" xfId="366"/>
    <cellStyle name="Comma 2 6 2" xfId="6168"/>
    <cellStyle name="Comma 2 6 3" xfId="4439"/>
    <cellStyle name="Comma 2 6 4" xfId="11050"/>
    <cellStyle name="Comma 2 7" xfId="4440"/>
    <cellStyle name="Comma 2 8" xfId="6131"/>
    <cellStyle name="Comma 2 9" xfId="4432"/>
    <cellStyle name="Comma 3" xfId="59"/>
    <cellStyle name="Comma 3 2" xfId="367"/>
    <cellStyle name="Comma 3 2 2" xfId="6169"/>
    <cellStyle name="Comma 3 2 3" xfId="4442"/>
    <cellStyle name="Comma 3 2 4" xfId="11051"/>
    <cellStyle name="Comma 3 3" xfId="91"/>
    <cellStyle name="Comma 3 3 2" xfId="6157"/>
    <cellStyle name="Comma 3 3 3" xfId="4443"/>
    <cellStyle name="Comma 3 3 4" xfId="11052"/>
    <cellStyle name="Comma 3 4" xfId="6149"/>
    <cellStyle name="Comma 3 5" xfId="4441"/>
    <cellStyle name="Comma 3 6" xfId="11053"/>
    <cellStyle name="Comma 4" xfId="23517"/>
    <cellStyle name="Currency 2" xfId="11054"/>
    <cellStyle name="Explanatory Text 10" xfId="4444"/>
    <cellStyle name="Explanatory Text 11" xfId="4445"/>
    <cellStyle name="Explanatory Text 12" xfId="4446"/>
    <cellStyle name="Explanatory Text 13" xfId="4447"/>
    <cellStyle name="Explanatory Text 14" xfId="4448"/>
    <cellStyle name="Explanatory Text 15" xfId="4449"/>
    <cellStyle name="Explanatory Text 16" xfId="4450"/>
    <cellStyle name="Explanatory Text 2" xfId="368"/>
    <cellStyle name="Explanatory Text 2 10" xfId="4452"/>
    <cellStyle name="Explanatory Text 2 10 2" xfId="7999"/>
    <cellStyle name="Explanatory Text 2 11" xfId="4453"/>
    <cellStyle name="Explanatory Text 2 11 2" xfId="8000"/>
    <cellStyle name="Explanatory Text 2 12" xfId="4454"/>
    <cellStyle name="Explanatory Text 2 12 2" xfId="8001"/>
    <cellStyle name="Explanatory Text 2 13" xfId="4455"/>
    <cellStyle name="Explanatory Text 2 13 2" xfId="8002"/>
    <cellStyle name="Explanatory Text 2 14" xfId="4456"/>
    <cellStyle name="Explanatory Text 2 14 2" xfId="8003"/>
    <cellStyle name="Explanatory Text 2 15" xfId="4457"/>
    <cellStyle name="Explanatory Text 2 15 2" xfId="8004"/>
    <cellStyle name="Explanatory Text 2 16" xfId="4458"/>
    <cellStyle name="Explanatory Text 2 16 2" xfId="8005"/>
    <cellStyle name="Explanatory Text 2 17" xfId="4459"/>
    <cellStyle name="Explanatory Text 2 17 2" xfId="4460"/>
    <cellStyle name="Explanatory Text 2 17 2 2" xfId="4461"/>
    <cellStyle name="Explanatory Text 2 17 2 3" xfId="4462"/>
    <cellStyle name="Explanatory Text 2 17 2 4" xfId="8007"/>
    <cellStyle name="Explanatory Text 2 17 3" xfId="4463"/>
    <cellStyle name="Explanatory Text 2 17 3 2" xfId="8008"/>
    <cellStyle name="Explanatory Text 2 17 4" xfId="8006"/>
    <cellStyle name="Explanatory Text 2 18" xfId="4464"/>
    <cellStyle name="Explanatory Text 2 18 2" xfId="8009"/>
    <cellStyle name="Explanatory Text 2 19" xfId="4465"/>
    <cellStyle name="Explanatory Text 2 19 2" xfId="8010"/>
    <cellStyle name="Explanatory Text 2 2" xfId="4466"/>
    <cellStyle name="Explanatory Text 2 2 10" xfId="4467"/>
    <cellStyle name="Explanatory Text 2 2 11" xfId="4468"/>
    <cellStyle name="Explanatory Text 2 2 12" xfId="4469"/>
    <cellStyle name="Explanatory Text 2 2 13" xfId="4470"/>
    <cellStyle name="Explanatory Text 2 2 14" xfId="4471"/>
    <cellStyle name="Explanatory Text 2 2 15" xfId="4472"/>
    <cellStyle name="Explanatory Text 2 2 16" xfId="4473"/>
    <cellStyle name="Explanatory Text 2 2 17" xfId="8011"/>
    <cellStyle name="Explanatory Text 2 2 2" xfId="4474"/>
    <cellStyle name="Explanatory Text 2 2 3" xfId="4475"/>
    <cellStyle name="Explanatory Text 2 2 4" xfId="4476"/>
    <cellStyle name="Explanatory Text 2 2 5" xfId="4477"/>
    <cellStyle name="Explanatory Text 2 2 6" xfId="4478"/>
    <cellStyle name="Explanatory Text 2 2 7" xfId="4479"/>
    <cellStyle name="Explanatory Text 2 2 8" xfId="4480"/>
    <cellStyle name="Explanatory Text 2 2 9" xfId="4481"/>
    <cellStyle name="Explanatory Text 2 20" xfId="4482"/>
    <cellStyle name="Explanatory Text 2 20 2" xfId="4483"/>
    <cellStyle name="Explanatory Text 2 20 3" xfId="4484"/>
    <cellStyle name="Explanatory Text 2 20 4" xfId="8012"/>
    <cellStyle name="Explanatory Text 2 21" xfId="4485"/>
    <cellStyle name="Explanatory Text 2 22" xfId="4486"/>
    <cellStyle name="Explanatory Text 2 23" xfId="4487"/>
    <cellStyle name="Explanatory Text 2 24" xfId="4488"/>
    <cellStyle name="Explanatory Text 2 25" xfId="4489"/>
    <cellStyle name="Explanatory Text 2 26" xfId="4490"/>
    <cellStyle name="Explanatory Text 2 27" xfId="4491"/>
    <cellStyle name="Explanatory Text 2 28" xfId="4492"/>
    <cellStyle name="Explanatory Text 2 29" xfId="4493"/>
    <cellStyle name="Explanatory Text 2 3" xfId="4494"/>
    <cellStyle name="Explanatory Text 2 3 2" xfId="8013"/>
    <cellStyle name="Explanatory Text 2 30" xfId="4495"/>
    <cellStyle name="Explanatory Text 2 31" xfId="6170"/>
    <cellStyle name="Explanatory Text 2 32" xfId="4451"/>
    <cellStyle name="Explanatory Text 2 33" xfId="11055"/>
    <cellStyle name="Explanatory Text 2 34" xfId="11056"/>
    <cellStyle name="Explanatory Text 2 4" xfId="4496"/>
    <cellStyle name="Explanatory Text 2 4 2" xfId="8014"/>
    <cellStyle name="Explanatory Text 2 5" xfId="4497"/>
    <cellStyle name="Explanatory Text 2 5 2" xfId="8015"/>
    <cellStyle name="Explanatory Text 2 6" xfId="4498"/>
    <cellStyle name="Explanatory Text 2 6 2" xfId="8016"/>
    <cellStyle name="Explanatory Text 2 7" xfId="4499"/>
    <cellStyle name="Explanatory Text 2 7 2" xfId="8017"/>
    <cellStyle name="Explanatory Text 2 8" xfId="4500"/>
    <cellStyle name="Explanatory Text 2 8 2" xfId="8018"/>
    <cellStyle name="Explanatory Text 2 9" xfId="4501"/>
    <cellStyle name="Explanatory Text 2 9 2" xfId="8019"/>
    <cellStyle name="Explanatory Text 3" xfId="369"/>
    <cellStyle name="Explanatory Text 3 10" xfId="4503"/>
    <cellStyle name="Explanatory Text 3 10 2" xfId="8020"/>
    <cellStyle name="Explanatory Text 3 11" xfId="4504"/>
    <cellStyle name="Explanatory Text 3 11 2" xfId="8021"/>
    <cellStyle name="Explanatory Text 3 12" xfId="4505"/>
    <cellStyle name="Explanatory Text 3 12 2" xfId="8022"/>
    <cellStyle name="Explanatory Text 3 13" xfId="4506"/>
    <cellStyle name="Explanatory Text 3 13 2" xfId="8023"/>
    <cellStyle name="Explanatory Text 3 14" xfId="4507"/>
    <cellStyle name="Explanatory Text 3 14 2" xfId="8024"/>
    <cellStyle name="Explanatory Text 3 15" xfId="6171"/>
    <cellStyle name="Explanatory Text 3 16" xfId="4502"/>
    <cellStyle name="Explanatory Text 3 17" xfId="11057"/>
    <cellStyle name="Explanatory Text 3 2" xfId="4508"/>
    <cellStyle name="Explanatory Text 3 2 2" xfId="8025"/>
    <cellStyle name="Explanatory Text 3 3" xfId="4509"/>
    <cellStyle name="Explanatory Text 3 3 2" xfId="8026"/>
    <cellStyle name="Explanatory Text 3 4" xfId="4510"/>
    <cellStyle name="Explanatory Text 3 4 2" xfId="8027"/>
    <cellStyle name="Explanatory Text 3 5" xfId="4511"/>
    <cellStyle name="Explanatory Text 3 5 2" xfId="8028"/>
    <cellStyle name="Explanatory Text 3 6" xfId="4512"/>
    <cellStyle name="Explanatory Text 3 6 2" xfId="8029"/>
    <cellStyle name="Explanatory Text 3 7" xfId="4513"/>
    <cellStyle name="Explanatory Text 3 7 2" xfId="8030"/>
    <cellStyle name="Explanatory Text 3 8" xfId="4514"/>
    <cellStyle name="Explanatory Text 3 8 2" xfId="8031"/>
    <cellStyle name="Explanatory Text 3 9" xfId="4515"/>
    <cellStyle name="Explanatory Text 3 9 2" xfId="8032"/>
    <cellStyle name="Explanatory Text 4" xfId="4516"/>
    <cellStyle name="Explanatory Text 4 10" xfId="4517"/>
    <cellStyle name="Explanatory Text 4 11" xfId="4518"/>
    <cellStyle name="Explanatory Text 4 12" xfId="4519"/>
    <cellStyle name="Explanatory Text 4 13" xfId="4520"/>
    <cellStyle name="Explanatory Text 4 14" xfId="4521"/>
    <cellStyle name="Explanatory Text 4 15" xfId="8033"/>
    <cellStyle name="Explanatory Text 4 2" xfId="4522"/>
    <cellStyle name="Explanatory Text 4 2 2" xfId="8034"/>
    <cellStyle name="Explanatory Text 4 3" xfId="4523"/>
    <cellStyle name="Explanatory Text 4 3 2" xfId="8035"/>
    <cellStyle name="Explanatory Text 4 4" xfId="4524"/>
    <cellStyle name="Explanatory Text 4 5" xfId="4525"/>
    <cellStyle name="Explanatory Text 4 6" xfId="4526"/>
    <cellStyle name="Explanatory Text 4 7" xfId="4527"/>
    <cellStyle name="Explanatory Text 4 8" xfId="4528"/>
    <cellStyle name="Explanatory Text 4 9" xfId="4529"/>
    <cellStyle name="Explanatory Text 5" xfId="4530"/>
    <cellStyle name="Explanatory Text 5 2" xfId="8036"/>
    <cellStyle name="Explanatory Text 6" xfId="4531"/>
    <cellStyle name="Explanatory Text 7" xfId="4532"/>
    <cellStyle name="Explanatory Text 8" xfId="4533"/>
    <cellStyle name="Explanatory Text 9" xfId="4534"/>
    <cellStyle name="Good 10" xfId="4535"/>
    <cellStyle name="Good 11" xfId="4536"/>
    <cellStyle name="Good 12" xfId="4537"/>
    <cellStyle name="Good 13" xfId="4538"/>
    <cellStyle name="Good 14" xfId="4539"/>
    <cellStyle name="Good 15" xfId="4540"/>
    <cellStyle name="Good 16" xfId="4541"/>
    <cellStyle name="Good 2" xfId="370"/>
    <cellStyle name="Good 2 10" xfId="4543"/>
    <cellStyle name="Good 2 10 2" xfId="8037"/>
    <cellStyle name="Good 2 11" xfId="4544"/>
    <cellStyle name="Good 2 11 2" xfId="8038"/>
    <cellStyle name="Good 2 12" xfId="4545"/>
    <cellStyle name="Good 2 12 2" xfId="8039"/>
    <cellStyle name="Good 2 13" xfId="4546"/>
    <cellStyle name="Good 2 13 2" xfId="8040"/>
    <cellStyle name="Good 2 14" xfId="4547"/>
    <cellStyle name="Good 2 14 2" xfId="8041"/>
    <cellStyle name="Good 2 15" xfId="4548"/>
    <cellStyle name="Good 2 15 2" xfId="8042"/>
    <cellStyle name="Good 2 16" xfId="4549"/>
    <cellStyle name="Good 2 16 2" xfId="8043"/>
    <cellStyle name="Good 2 17" xfId="4550"/>
    <cellStyle name="Good 2 17 2" xfId="4551"/>
    <cellStyle name="Good 2 17 2 2" xfId="4552"/>
    <cellStyle name="Good 2 17 2 3" xfId="4553"/>
    <cellStyle name="Good 2 17 2 4" xfId="8045"/>
    <cellStyle name="Good 2 17 3" xfId="4554"/>
    <cellStyle name="Good 2 17 3 2" xfId="8046"/>
    <cellStyle name="Good 2 17 4" xfId="8044"/>
    <cellStyle name="Good 2 18" xfId="4555"/>
    <cellStyle name="Good 2 18 2" xfId="8047"/>
    <cellStyle name="Good 2 19" xfId="4556"/>
    <cellStyle name="Good 2 19 2" xfId="8048"/>
    <cellStyle name="Good 2 2" xfId="4557"/>
    <cellStyle name="Good 2 2 10" xfId="4558"/>
    <cellStyle name="Good 2 2 11" xfId="4559"/>
    <cellStyle name="Good 2 2 12" xfId="4560"/>
    <cellStyle name="Good 2 2 13" xfId="4561"/>
    <cellStyle name="Good 2 2 14" xfId="4562"/>
    <cellStyle name="Good 2 2 15" xfId="4563"/>
    <cellStyle name="Good 2 2 16" xfId="4564"/>
    <cellStyle name="Good 2 2 17" xfId="8049"/>
    <cellStyle name="Good 2 2 2" xfId="4565"/>
    <cellStyle name="Good 2 2 3" xfId="4566"/>
    <cellStyle name="Good 2 2 4" xfId="4567"/>
    <cellStyle name="Good 2 2 5" xfId="4568"/>
    <cellStyle name="Good 2 2 6" xfId="4569"/>
    <cellStyle name="Good 2 2 7" xfId="4570"/>
    <cellStyle name="Good 2 2 8" xfId="4571"/>
    <cellStyle name="Good 2 2 9" xfId="4572"/>
    <cellStyle name="Good 2 20" xfId="4573"/>
    <cellStyle name="Good 2 20 2" xfId="4574"/>
    <cellStyle name="Good 2 20 3" xfId="4575"/>
    <cellStyle name="Good 2 20 4" xfId="8050"/>
    <cellStyle name="Good 2 21" xfId="4576"/>
    <cellStyle name="Good 2 22" xfId="4577"/>
    <cellStyle name="Good 2 23" xfId="4578"/>
    <cellStyle name="Good 2 24" xfId="4579"/>
    <cellStyle name="Good 2 25" xfId="4580"/>
    <cellStyle name="Good 2 26" xfId="4581"/>
    <cellStyle name="Good 2 27" xfId="4582"/>
    <cellStyle name="Good 2 28" xfId="4583"/>
    <cellStyle name="Good 2 29" xfId="4584"/>
    <cellStyle name="Good 2 3" xfId="4585"/>
    <cellStyle name="Good 2 3 2" xfId="8051"/>
    <cellStyle name="Good 2 30" xfId="4586"/>
    <cellStyle name="Good 2 31" xfId="6172"/>
    <cellStyle name="Good 2 32" xfId="4542"/>
    <cellStyle name="Good 2 33" xfId="11058"/>
    <cellStyle name="Good 2 34" xfId="11059"/>
    <cellStyle name="Good 2 4" xfId="4587"/>
    <cellStyle name="Good 2 4 2" xfId="8052"/>
    <cellStyle name="Good 2 5" xfId="4588"/>
    <cellStyle name="Good 2 5 2" xfId="8053"/>
    <cellStyle name="Good 2 6" xfId="4589"/>
    <cellStyle name="Good 2 6 2" xfId="8054"/>
    <cellStyle name="Good 2 7" xfId="4590"/>
    <cellStyle name="Good 2 7 2" xfId="8055"/>
    <cellStyle name="Good 2 8" xfId="4591"/>
    <cellStyle name="Good 2 8 2" xfId="8056"/>
    <cellStyle name="Good 2 9" xfId="4592"/>
    <cellStyle name="Good 2 9 2" xfId="8057"/>
    <cellStyle name="Good 3" xfId="371"/>
    <cellStyle name="Good 3 10" xfId="4594"/>
    <cellStyle name="Good 3 10 2" xfId="8058"/>
    <cellStyle name="Good 3 11" xfId="4595"/>
    <cellStyle name="Good 3 11 2" xfId="8059"/>
    <cellStyle name="Good 3 12" xfId="4596"/>
    <cellStyle name="Good 3 12 2" xfId="8060"/>
    <cellStyle name="Good 3 13" xfId="4597"/>
    <cellStyle name="Good 3 13 2" xfId="8061"/>
    <cellStyle name="Good 3 14" xfId="4598"/>
    <cellStyle name="Good 3 14 2" xfId="8062"/>
    <cellStyle name="Good 3 15" xfId="6173"/>
    <cellStyle name="Good 3 16" xfId="4593"/>
    <cellStyle name="Good 3 17" xfId="11060"/>
    <cellStyle name="Good 3 2" xfId="4599"/>
    <cellStyle name="Good 3 2 2" xfId="8063"/>
    <cellStyle name="Good 3 3" xfId="4600"/>
    <cellStyle name="Good 3 3 2" xfId="8064"/>
    <cellStyle name="Good 3 4" xfId="4601"/>
    <cellStyle name="Good 3 4 2" xfId="8065"/>
    <cellStyle name="Good 3 5" xfId="4602"/>
    <cellStyle name="Good 3 5 2" xfId="8066"/>
    <cellStyle name="Good 3 6" xfId="4603"/>
    <cellStyle name="Good 3 6 2" xfId="8067"/>
    <cellStyle name="Good 3 7" xfId="4604"/>
    <cellStyle name="Good 3 7 2" xfId="8068"/>
    <cellStyle name="Good 3 8" xfId="4605"/>
    <cellStyle name="Good 3 8 2" xfId="8069"/>
    <cellStyle name="Good 3 9" xfId="4606"/>
    <cellStyle name="Good 3 9 2" xfId="8070"/>
    <cellStyle name="Good 4" xfId="4607"/>
    <cellStyle name="Good 4 10" xfId="4608"/>
    <cellStyle name="Good 4 11" xfId="4609"/>
    <cellStyle name="Good 4 12" xfId="4610"/>
    <cellStyle name="Good 4 13" xfId="4611"/>
    <cellStyle name="Good 4 14" xfId="4612"/>
    <cellStyle name="Good 4 15" xfId="8071"/>
    <cellStyle name="Good 4 2" xfId="4613"/>
    <cellStyle name="Good 4 2 2" xfId="8072"/>
    <cellStyle name="Good 4 3" xfId="4614"/>
    <cellStyle name="Good 4 3 2" xfId="8073"/>
    <cellStyle name="Good 4 4" xfId="4615"/>
    <cellStyle name="Good 4 5" xfId="4616"/>
    <cellStyle name="Good 4 6" xfId="4617"/>
    <cellStyle name="Good 4 7" xfId="4618"/>
    <cellStyle name="Good 4 8" xfId="4619"/>
    <cellStyle name="Good 4 9" xfId="4620"/>
    <cellStyle name="Good 5" xfId="4621"/>
    <cellStyle name="Good 5 2" xfId="8074"/>
    <cellStyle name="Good 6" xfId="4622"/>
    <cellStyle name="Good 7" xfId="4623"/>
    <cellStyle name="Good 8" xfId="4624"/>
    <cellStyle name="Good 9" xfId="4625"/>
    <cellStyle name="Halb 2" xfId="4626"/>
    <cellStyle name="Hea 2" xfId="4627"/>
    <cellStyle name="Hea 3" xfId="11061"/>
    <cellStyle name="Heading 1 10" xfId="4628"/>
    <cellStyle name="Heading 1 11" xfId="4629"/>
    <cellStyle name="Heading 1 12" xfId="4630"/>
    <cellStyle name="Heading 1 13" xfId="4631"/>
    <cellStyle name="Heading 1 14" xfId="4632"/>
    <cellStyle name="Heading 1 15" xfId="4633"/>
    <cellStyle name="Heading 1 16" xfId="4634"/>
    <cellStyle name="Heading 1 2" xfId="372"/>
    <cellStyle name="Heading 1 2 10" xfId="4636"/>
    <cellStyle name="Heading 1 2 10 2" xfId="8075"/>
    <cellStyle name="Heading 1 2 11" xfId="4637"/>
    <cellStyle name="Heading 1 2 11 2" xfId="8076"/>
    <cellStyle name="Heading 1 2 12" xfId="4638"/>
    <cellStyle name="Heading 1 2 12 2" xfId="8077"/>
    <cellStyle name="Heading 1 2 13" xfId="4639"/>
    <cellStyle name="Heading 1 2 13 2" xfId="8078"/>
    <cellStyle name="Heading 1 2 14" xfId="4640"/>
    <cellStyle name="Heading 1 2 14 2" xfId="8079"/>
    <cellStyle name="Heading 1 2 15" xfId="4641"/>
    <cellStyle name="Heading 1 2 15 2" xfId="8080"/>
    <cellStyle name="Heading 1 2 16" xfId="4642"/>
    <cellStyle name="Heading 1 2 16 2" xfId="8081"/>
    <cellStyle name="Heading 1 2 17" xfId="4643"/>
    <cellStyle name="Heading 1 2 17 2" xfId="4644"/>
    <cellStyle name="Heading 1 2 17 2 2" xfId="4645"/>
    <cellStyle name="Heading 1 2 17 2 3" xfId="4646"/>
    <cellStyle name="Heading 1 2 17 2 4" xfId="8083"/>
    <cellStyle name="Heading 1 2 17 3" xfId="4647"/>
    <cellStyle name="Heading 1 2 17 3 2" xfId="8084"/>
    <cellStyle name="Heading 1 2 17 4" xfId="8082"/>
    <cellStyle name="Heading 1 2 18" xfId="4648"/>
    <cellStyle name="Heading 1 2 18 2" xfId="8085"/>
    <cellStyle name="Heading 1 2 19" xfId="4649"/>
    <cellStyle name="Heading 1 2 19 2" xfId="8086"/>
    <cellStyle name="Heading 1 2 2" xfId="4650"/>
    <cellStyle name="Heading 1 2 2 10" xfId="4651"/>
    <cellStyle name="Heading 1 2 2 11" xfId="4652"/>
    <cellStyle name="Heading 1 2 2 12" xfId="4653"/>
    <cellStyle name="Heading 1 2 2 13" xfId="4654"/>
    <cellStyle name="Heading 1 2 2 14" xfId="4655"/>
    <cellStyle name="Heading 1 2 2 15" xfId="4656"/>
    <cellStyle name="Heading 1 2 2 16" xfId="4657"/>
    <cellStyle name="Heading 1 2 2 17" xfId="8087"/>
    <cellStyle name="Heading 1 2 2 2" xfId="4658"/>
    <cellStyle name="Heading 1 2 2 3" xfId="4659"/>
    <cellStyle name="Heading 1 2 2 4" xfId="4660"/>
    <cellStyle name="Heading 1 2 2 5" xfId="4661"/>
    <cellStyle name="Heading 1 2 2 6" xfId="4662"/>
    <cellStyle name="Heading 1 2 2 7" xfId="4663"/>
    <cellStyle name="Heading 1 2 2 8" xfId="4664"/>
    <cellStyle name="Heading 1 2 2 9" xfId="4665"/>
    <cellStyle name="Heading 1 2 20" xfId="4666"/>
    <cellStyle name="Heading 1 2 20 2" xfId="4667"/>
    <cellStyle name="Heading 1 2 20 3" xfId="4668"/>
    <cellStyle name="Heading 1 2 20 4" xfId="8088"/>
    <cellStyle name="Heading 1 2 21" xfId="4669"/>
    <cellStyle name="Heading 1 2 22" xfId="4670"/>
    <cellStyle name="Heading 1 2 23" xfId="4671"/>
    <cellStyle name="Heading 1 2 24" xfId="4672"/>
    <cellStyle name="Heading 1 2 25" xfId="4673"/>
    <cellStyle name="Heading 1 2 26" xfId="4674"/>
    <cellStyle name="Heading 1 2 27" xfId="4675"/>
    <cellStyle name="Heading 1 2 28" xfId="4676"/>
    <cellStyle name="Heading 1 2 29" xfId="4677"/>
    <cellStyle name="Heading 1 2 3" xfId="4678"/>
    <cellStyle name="Heading 1 2 3 2" xfId="8089"/>
    <cellStyle name="Heading 1 2 30" xfId="4679"/>
    <cellStyle name="Heading 1 2 31" xfId="6174"/>
    <cellStyle name="Heading 1 2 32" xfId="4635"/>
    <cellStyle name="Heading 1 2 33" xfId="11062"/>
    <cellStyle name="Heading 1 2 34" xfId="11063"/>
    <cellStyle name="Heading 1 2 4" xfId="4680"/>
    <cellStyle name="Heading 1 2 4 2" xfId="8090"/>
    <cellStyle name="Heading 1 2 5" xfId="4681"/>
    <cellStyle name="Heading 1 2 5 2" xfId="8091"/>
    <cellStyle name="Heading 1 2 6" xfId="4682"/>
    <cellStyle name="Heading 1 2 6 2" xfId="8092"/>
    <cellStyle name="Heading 1 2 7" xfId="4683"/>
    <cellStyle name="Heading 1 2 7 2" xfId="8093"/>
    <cellStyle name="Heading 1 2 8" xfId="4684"/>
    <cellStyle name="Heading 1 2 8 2" xfId="8094"/>
    <cellStyle name="Heading 1 2 9" xfId="4685"/>
    <cellStyle name="Heading 1 2 9 2" xfId="8095"/>
    <cellStyle name="Heading 1 3" xfId="373"/>
    <cellStyle name="Heading 1 3 10" xfId="4687"/>
    <cellStyle name="Heading 1 3 10 2" xfId="8096"/>
    <cellStyle name="Heading 1 3 11" xfId="4688"/>
    <cellStyle name="Heading 1 3 11 2" xfId="8097"/>
    <cellStyle name="Heading 1 3 12" xfId="4689"/>
    <cellStyle name="Heading 1 3 12 2" xfId="8098"/>
    <cellStyle name="Heading 1 3 13" xfId="4690"/>
    <cellStyle name="Heading 1 3 13 2" xfId="8099"/>
    <cellStyle name="Heading 1 3 14" xfId="4691"/>
    <cellStyle name="Heading 1 3 14 2" xfId="8100"/>
    <cellStyle name="Heading 1 3 15" xfId="6175"/>
    <cellStyle name="Heading 1 3 16" xfId="4686"/>
    <cellStyle name="Heading 1 3 17" xfId="11064"/>
    <cellStyle name="Heading 1 3 2" xfId="4692"/>
    <cellStyle name="Heading 1 3 2 2" xfId="8101"/>
    <cellStyle name="Heading 1 3 3" xfId="4693"/>
    <cellStyle name="Heading 1 3 3 2" xfId="8102"/>
    <cellStyle name="Heading 1 3 4" xfId="4694"/>
    <cellStyle name="Heading 1 3 4 2" xfId="8103"/>
    <cellStyle name="Heading 1 3 5" xfId="4695"/>
    <cellStyle name="Heading 1 3 5 2" xfId="8104"/>
    <cellStyle name="Heading 1 3 6" xfId="4696"/>
    <cellStyle name="Heading 1 3 6 2" xfId="8105"/>
    <cellStyle name="Heading 1 3 7" xfId="4697"/>
    <cellStyle name="Heading 1 3 7 2" xfId="8106"/>
    <cellStyle name="Heading 1 3 8" xfId="4698"/>
    <cellStyle name="Heading 1 3 8 2" xfId="8107"/>
    <cellStyle name="Heading 1 3 9" xfId="4699"/>
    <cellStyle name="Heading 1 3 9 2" xfId="8108"/>
    <cellStyle name="Heading 1 4" xfId="4700"/>
    <cellStyle name="Heading 1 4 10" xfId="4701"/>
    <cellStyle name="Heading 1 4 11" xfId="4702"/>
    <cellStyle name="Heading 1 4 12" xfId="4703"/>
    <cellStyle name="Heading 1 4 13" xfId="4704"/>
    <cellStyle name="Heading 1 4 14" xfId="4705"/>
    <cellStyle name="Heading 1 4 15" xfId="8109"/>
    <cellStyle name="Heading 1 4 2" xfId="4706"/>
    <cellStyle name="Heading 1 4 2 2" xfId="8110"/>
    <cellStyle name="Heading 1 4 3" xfId="4707"/>
    <cellStyle name="Heading 1 4 3 2" xfId="8111"/>
    <cellStyle name="Heading 1 4 4" xfId="4708"/>
    <cellStyle name="Heading 1 4 5" xfId="4709"/>
    <cellStyle name="Heading 1 4 6" xfId="4710"/>
    <cellStyle name="Heading 1 4 7" xfId="4711"/>
    <cellStyle name="Heading 1 4 8" xfId="4712"/>
    <cellStyle name="Heading 1 4 9" xfId="4713"/>
    <cellStyle name="Heading 1 5" xfId="4714"/>
    <cellStyle name="Heading 1 5 2" xfId="8112"/>
    <cellStyle name="Heading 1 6" xfId="4715"/>
    <cellStyle name="Heading 1 7" xfId="4716"/>
    <cellStyle name="Heading 1 8" xfId="4717"/>
    <cellStyle name="Heading 1 9" xfId="4718"/>
    <cellStyle name="Heading 2 10" xfId="4719"/>
    <cellStyle name="Heading 2 11" xfId="4720"/>
    <cellStyle name="Heading 2 12" xfId="4721"/>
    <cellStyle name="Heading 2 13" xfId="4722"/>
    <cellStyle name="Heading 2 14" xfId="4723"/>
    <cellStyle name="Heading 2 15" xfId="4724"/>
    <cellStyle name="Heading 2 16" xfId="4725"/>
    <cellStyle name="Heading 2 2" xfId="374"/>
    <cellStyle name="Heading 2 2 10" xfId="4727"/>
    <cellStyle name="Heading 2 2 10 2" xfId="8113"/>
    <cellStyle name="Heading 2 2 11" xfId="4728"/>
    <cellStyle name="Heading 2 2 11 2" xfId="8114"/>
    <cellStyle name="Heading 2 2 12" xfId="4729"/>
    <cellStyle name="Heading 2 2 12 2" xfId="8115"/>
    <cellStyle name="Heading 2 2 13" xfId="4730"/>
    <cellStyle name="Heading 2 2 13 2" xfId="8116"/>
    <cellStyle name="Heading 2 2 14" xfId="4731"/>
    <cellStyle name="Heading 2 2 14 2" xfId="8117"/>
    <cellStyle name="Heading 2 2 15" xfId="4732"/>
    <cellStyle name="Heading 2 2 15 2" xfId="8118"/>
    <cellStyle name="Heading 2 2 16" xfId="4733"/>
    <cellStyle name="Heading 2 2 16 2" xfId="8119"/>
    <cellStyle name="Heading 2 2 17" xfId="4734"/>
    <cellStyle name="Heading 2 2 17 2" xfId="4735"/>
    <cellStyle name="Heading 2 2 17 2 2" xfId="4736"/>
    <cellStyle name="Heading 2 2 17 2 3" xfId="4737"/>
    <cellStyle name="Heading 2 2 17 2 4" xfId="8121"/>
    <cellStyle name="Heading 2 2 17 3" xfId="4738"/>
    <cellStyle name="Heading 2 2 17 3 2" xfId="8122"/>
    <cellStyle name="Heading 2 2 17 4" xfId="8120"/>
    <cellStyle name="Heading 2 2 18" xfId="4739"/>
    <cellStyle name="Heading 2 2 18 2" xfId="8123"/>
    <cellStyle name="Heading 2 2 19" xfId="4740"/>
    <cellStyle name="Heading 2 2 19 2" xfId="8124"/>
    <cellStyle name="Heading 2 2 2" xfId="4741"/>
    <cellStyle name="Heading 2 2 2 10" xfId="4742"/>
    <cellStyle name="Heading 2 2 2 11" xfId="4743"/>
    <cellStyle name="Heading 2 2 2 12" xfId="4744"/>
    <cellStyle name="Heading 2 2 2 13" xfId="4745"/>
    <cellStyle name="Heading 2 2 2 14" xfId="4746"/>
    <cellStyle name="Heading 2 2 2 15" xfId="4747"/>
    <cellStyle name="Heading 2 2 2 16" xfId="4748"/>
    <cellStyle name="Heading 2 2 2 17" xfId="8125"/>
    <cellStyle name="Heading 2 2 2 2" xfId="4749"/>
    <cellStyle name="Heading 2 2 2 3" xfId="4750"/>
    <cellStyle name="Heading 2 2 2 4" xfId="4751"/>
    <cellStyle name="Heading 2 2 2 5" xfId="4752"/>
    <cellStyle name="Heading 2 2 2 6" xfId="4753"/>
    <cellStyle name="Heading 2 2 2 7" xfId="4754"/>
    <cellStyle name="Heading 2 2 2 8" xfId="4755"/>
    <cellStyle name="Heading 2 2 2 9" xfId="4756"/>
    <cellStyle name="Heading 2 2 20" xfId="4757"/>
    <cellStyle name="Heading 2 2 20 2" xfId="4758"/>
    <cellStyle name="Heading 2 2 20 3" xfId="4759"/>
    <cellStyle name="Heading 2 2 20 4" xfId="8126"/>
    <cellStyle name="Heading 2 2 21" xfId="4760"/>
    <cellStyle name="Heading 2 2 22" xfId="4761"/>
    <cellStyle name="Heading 2 2 23" xfId="4762"/>
    <cellStyle name="Heading 2 2 24" xfId="4763"/>
    <cellStyle name="Heading 2 2 25" xfId="4764"/>
    <cellStyle name="Heading 2 2 26" xfId="4765"/>
    <cellStyle name="Heading 2 2 27" xfId="4766"/>
    <cellStyle name="Heading 2 2 28" xfId="4767"/>
    <cellStyle name="Heading 2 2 29" xfId="4768"/>
    <cellStyle name="Heading 2 2 3" xfId="4769"/>
    <cellStyle name="Heading 2 2 3 2" xfId="8127"/>
    <cellStyle name="Heading 2 2 30" xfId="4770"/>
    <cellStyle name="Heading 2 2 31" xfId="6176"/>
    <cellStyle name="Heading 2 2 32" xfId="4726"/>
    <cellStyle name="Heading 2 2 33" xfId="11065"/>
    <cellStyle name="Heading 2 2 34" xfId="11066"/>
    <cellStyle name="Heading 2 2 4" xfId="4771"/>
    <cellStyle name="Heading 2 2 4 2" xfId="8128"/>
    <cellStyle name="Heading 2 2 5" xfId="4772"/>
    <cellStyle name="Heading 2 2 5 2" xfId="8129"/>
    <cellStyle name="Heading 2 2 6" xfId="4773"/>
    <cellStyle name="Heading 2 2 6 2" xfId="8130"/>
    <cellStyle name="Heading 2 2 7" xfId="4774"/>
    <cellStyle name="Heading 2 2 7 2" xfId="8131"/>
    <cellStyle name="Heading 2 2 8" xfId="4775"/>
    <cellStyle name="Heading 2 2 8 2" xfId="8132"/>
    <cellStyle name="Heading 2 2 9" xfId="4776"/>
    <cellStyle name="Heading 2 2 9 2" xfId="8133"/>
    <cellStyle name="Heading 2 3" xfId="375"/>
    <cellStyle name="Heading 2 3 10" xfId="4778"/>
    <cellStyle name="Heading 2 3 10 2" xfId="8134"/>
    <cellStyle name="Heading 2 3 11" xfId="4779"/>
    <cellStyle name="Heading 2 3 11 2" xfId="8135"/>
    <cellStyle name="Heading 2 3 12" xfId="4780"/>
    <cellStyle name="Heading 2 3 12 2" xfId="8136"/>
    <cellStyle name="Heading 2 3 13" xfId="4781"/>
    <cellStyle name="Heading 2 3 13 2" xfId="8137"/>
    <cellStyle name="Heading 2 3 14" xfId="4782"/>
    <cellStyle name="Heading 2 3 14 2" xfId="8138"/>
    <cellStyle name="Heading 2 3 15" xfId="6177"/>
    <cellStyle name="Heading 2 3 16" xfId="4777"/>
    <cellStyle name="Heading 2 3 17" xfId="11067"/>
    <cellStyle name="Heading 2 3 2" xfId="4783"/>
    <cellStyle name="Heading 2 3 2 2" xfId="8139"/>
    <cellStyle name="Heading 2 3 3" xfId="4784"/>
    <cellStyle name="Heading 2 3 3 2" xfId="8140"/>
    <cellStyle name="Heading 2 3 4" xfId="4785"/>
    <cellStyle name="Heading 2 3 4 2" xfId="8141"/>
    <cellStyle name="Heading 2 3 5" xfId="4786"/>
    <cellStyle name="Heading 2 3 5 2" xfId="8142"/>
    <cellStyle name="Heading 2 3 6" xfId="4787"/>
    <cellStyle name="Heading 2 3 6 2" xfId="8143"/>
    <cellStyle name="Heading 2 3 7" xfId="4788"/>
    <cellStyle name="Heading 2 3 7 2" xfId="8144"/>
    <cellStyle name="Heading 2 3 8" xfId="4789"/>
    <cellStyle name="Heading 2 3 8 2" xfId="8145"/>
    <cellStyle name="Heading 2 3 9" xfId="4790"/>
    <cellStyle name="Heading 2 3 9 2" xfId="8146"/>
    <cellStyle name="Heading 2 4" xfId="4791"/>
    <cellStyle name="Heading 2 4 10" xfId="4792"/>
    <cellStyle name="Heading 2 4 11" xfId="4793"/>
    <cellStyle name="Heading 2 4 12" xfId="4794"/>
    <cellStyle name="Heading 2 4 13" xfId="4795"/>
    <cellStyle name="Heading 2 4 14" xfId="4796"/>
    <cellStyle name="Heading 2 4 15" xfId="8147"/>
    <cellStyle name="Heading 2 4 2" xfId="4797"/>
    <cellStyle name="Heading 2 4 2 2" xfId="8148"/>
    <cellStyle name="Heading 2 4 3" xfId="4798"/>
    <cellStyle name="Heading 2 4 3 2" xfId="8149"/>
    <cellStyle name="Heading 2 4 4" xfId="4799"/>
    <cellStyle name="Heading 2 4 5" xfId="4800"/>
    <cellStyle name="Heading 2 4 6" xfId="4801"/>
    <cellStyle name="Heading 2 4 7" xfId="4802"/>
    <cellStyle name="Heading 2 4 8" xfId="4803"/>
    <cellStyle name="Heading 2 4 9" xfId="4804"/>
    <cellStyle name="Heading 2 5" xfId="4805"/>
    <cellStyle name="Heading 2 5 2" xfId="8150"/>
    <cellStyle name="Heading 2 6" xfId="4806"/>
    <cellStyle name="Heading 2 7" xfId="4807"/>
    <cellStyle name="Heading 2 8" xfId="4808"/>
    <cellStyle name="Heading 2 9" xfId="4809"/>
    <cellStyle name="Heading 3 10" xfId="4810"/>
    <cellStyle name="Heading 3 11" xfId="4811"/>
    <cellStyle name="Heading 3 12" xfId="4812"/>
    <cellStyle name="Heading 3 13" xfId="4813"/>
    <cellStyle name="Heading 3 14" xfId="4814"/>
    <cellStyle name="Heading 3 15" xfId="4815"/>
    <cellStyle name="Heading 3 16" xfId="4816"/>
    <cellStyle name="Heading 3 2" xfId="376"/>
    <cellStyle name="Heading 3 2 10" xfId="4818"/>
    <cellStyle name="Heading 3 2 10 2" xfId="8151"/>
    <cellStyle name="Heading 3 2 11" xfId="4819"/>
    <cellStyle name="Heading 3 2 11 2" xfId="8152"/>
    <cellStyle name="Heading 3 2 12" xfId="4820"/>
    <cellStyle name="Heading 3 2 12 2" xfId="8153"/>
    <cellStyle name="Heading 3 2 13" xfId="4821"/>
    <cellStyle name="Heading 3 2 13 2" xfId="8154"/>
    <cellStyle name="Heading 3 2 13 2 2" xfId="17236"/>
    <cellStyle name="Heading 3 2 13 2 2 2" xfId="21860"/>
    <cellStyle name="Heading 3 2 13 2 2 3" xfId="21861"/>
    <cellStyle name="Heading 3 2 14" xfId="4822"/>
    <cellStyle name="Heading 3 2 14 2" xfId="8155"/>
    <cellStyle name="Heading 3 2 14 2 2" xfId="17237"/>
    <cellStyle name="Heading 3 2 14 2 2 2" xfId="21862"/>
    <cellStyle name="Heading 3 2 14 2 2 3" xfId="21863"/>
    <cellStyle name="Heading 3 2 15" xfId="4823"/>
    <cellStyle name="Heading 3 2 15 2" xfId="8156"/>
    <cellStyle name="Heading 3 2 15 2 2" xfId="17238"/>
    <cellStyle name="Heading 3 2 15 2 2 2" xfId="21864"/>
    <cellStyle name="Heading 3 2 15 2 2 3" xfId="21865"/>
    <cellStyle name="Heading 3 2 16" xfId="4824"/>
    <cellStyle name="Heading 3 2 16 2" xfId="8157"/>
    <cellStyle name="Heading 3 2 16 2 2" xfId="17239"/>
    <cellStyle name="Heading 3 2 16 2 2 2" xfId="21866"/>
    <cellStyle name="Heading 3 2 16 2 2 3" xfId="21867"/>
    <cellStyle name="Heading 3 2 17" xfId="4825"/>
    <cellStyle name="Heading 3 2 17 2" xfId="4826"/>
    <cellStyle name="Heading 3 2 17 2 2" xfId="4827"/>
    <cellStyle name="Heading 3 2 17 2 3" xfId="4828"/>
    <cellStyle name="Heading 3 2 17 2 4" xfId="8159"/>
    <cellStyle name="Heading 3 2 17 3" xfId="4829"/>
    <cellStyle name="Heading 3 2 17 3 2" xfId="8160"/>
    <cellStyle name="Heading 3 2 17 4" xfId="8158"/>
    <cellStyle name="Heading 3 2 18" xfId="4830"/>
    <cellStyle name="Heading 3 2 18 2" xfId="8161"/>
    <cellStyle name="Heading 3 2 19" xfId="4831"/>
    <cellStyle name="Heading 3 2 19 2" xfId="8162"/>
    <cellStyle name="Heading 3 2 2" xfId="4832"/>
    <cellStyle name="Heading 3 2 2 10" xfId="4833"/>
    <cellStyle name="Heading 3 2 2 11" xfId="4834"/>
    <cellStyle name="Heading 3 2 2 12" xfId="4835"/>
    <cellStyle name="Heading 3 2 2 13" xfId="4836"/>
    <cellStyle name="Heading 3 2 2 14" xfId="4837"/>
    <cellStyle name="Heading 3 2 2 15" xfId="4838"/>
    <cellStyle name="Heading 3 2 2 16" xfId="4839"/>
    <cellStyle name="Heading 3 2 2 17" xfId="8163"/>
    <cellStyle name="Heading 3 2 2 2" xfId="4840"/>
    <cellStyle name="Heading 3 2 2 3" xfId="4841"/>
    <cellStyle name="Heading 3 2 2 4" xfId="4842"/>
    <cellStyle name="Heading 3 2 2 5" xfId="4843"/>
    <cellStyle name="Heading 3 2 2 6" xfId="4844"/>
    <cellStyle name="Heading 3 2 2 7" xfId="4845"/>
    <cellStyle name="Heading 3 2 2 8" xfId="4846"/>
    <cellStyle name="Heading 3 2 2 9" xfId="4847"/>
    <cellStyle name="Heading 3 2 20" xfId="4848"/>
    <cellStyle name="Heading 3 2 20 2" xfId="4849"/>
    <cellStyle name="Heading 3 2 20 3" xfId="4850"/>
    <cellStyle name="Heading 3 2 20 4" xfId="8164"/>
    <cellStyle name="Heading 3 2 20 4 2" xfId="17240"/>
    <cellStyle name="Heading 3 2 20 4 2 2" xfId="21868"/>
    <cellStyle name="Heading 3 2 20 4 2 3" xfId="21869"/>
    <cellStyle name="Heading 3 2 21" xfId="4851"/>
    <cellStyle name="Heading 3 2 22" xfId="4852"/>
    <cellStyle name="Heading 3 2 23" xfId="4853"/>
    <cellStyle name="Heading 3 2 24" xfId="4854"/>
    <cellStyle name="Heading 3 2 25" xfId="4855"/>
    <cellStyle name="Heading 3 2 26" xfId="4856"/>
    <cellStyle name="Heading 3 2 27" xfId="4857"/>
    <cellStyle name="Heading 3 2 28" xfId="4858"/>
    <cellStyle name="Heading 3 2 29" xfId="4859"/>
    <cellStyle name="Heading 3 2 3" xfId="4860"/>
    <cellStyle name="Heading 3 2 3 2" xfId="8165"/>
    <cellStyle name="Heading 3 2 30" xfId="4861"/>
    <cellStyle name="Heading 3 2 31" xfId="6178"/>
    <cellStyle name="Heading 3 2 32" xfId="4817"/>
    <cellStyle name="Heading 3 2 33" xfId="11068"/>
    <cellStyle name="Heading 3 2 34" xfId="11069"/>
    <cellStyle name="Heading 3 2 34 2" xfId="17241"/>
    <cellStyle name="Heading 3 2 34 2 2" xfId="21870"/>
    <cellStyle name="Heading 3 2 34 2 3" xfId="21871"/>
    <cellStyle name="Heading 3 2 4" xfId="4862"/>
    <cellStyle name="Heading 3 2 4 2" xfId="8166"/>
    <cellStyle name="Heading 3 2 5" xfId="4863"/>
    <cellStyle name="Heading 3 2 5 2" xfId="8167"/>
    <cellStyle name="Heading 3 2 6" xfId="4864"/>
    <cellStyle name="Heading 3 2 6 2" xfId="8168"/>
    <cellStyle name="Heading 3 2 7" xfId="4865"/>
    <cellStyle name="Heading 3 2 7 2" xfId="8169"/>
    <cellStyle name="Heading 3 2 8" xfId="4866"/>
    <cellStyle name="Heading 3 2 8 2" xfId="8170"/>
    <cellStyle name="Heading 3 2 9" xfId="4867"/>
    <cellStyle name="Heading 3 2 9 2" xfId="8171"/>
    <cellStyle name="Heading 3 3" xfId="377"/>
    <cellStyle name="Heading 3 3 10" xfId="4869"/>
    <cellStyle name="Heading 3 3 10 2" xfId="8172"/>
    <cellStyle name="Heading 3 3 11" xfId="4870"/>
    <cellStyle name="Heading 3 3 11 2" xfId="8173"/>
    <cellStyle name="Heading 3 3 12" xfId="4871"/>
    <cellStyle name="Heading 3 3 12 2" xfId="8174"/>
    <cellStyle name="Heading 3 3 13" xfId="4872"/>
    <cellStyle name="Heading 3 3 13 2" xfId="8175"/>
    <cellStyle name="Heading 3 3 14" xfId="4873"/>
    <cellStyle name="Heading 3 3 14 2" xfId="8176"/>
    <cellStyle name="Heading 3 3 15" xfId="6179"/>
    <cellStyle name="Heading 3 3 16" xfId="4868"/>
    <cellStyle name="Heading 3 3 17" xfId="11070"/>
    <cellStyle name="Heading 3 3 2" xfId="4874"/>
    <cellStyle name="Heading 3 3 2 2" xfId="8177"/>
    <cellStyle name="Heading 3 3 3" xfId="4875"/>
    <cellStyle name="Heading 3 3 3 2" xfId="8178"/>
    <cellStyle name="Heading 3 3 4" xfId="4876"/>
    <cellStyle name="Heading 3 3 4 2" xfId="8179"/>
    <cellStyle name="Heading 3 3 5" xfId="4877"/>
    <cellStyle name="Heading 3 3 5 2" xfId="8180"/>
    <cellStyle name="Heading 3 3 6" xfId="4878"/>
    <cellStyle name="Heading 3 3 6 2" xfId="8181"/>
    <cellStyle name="Heading 3 3 7" xfId="4879"/>
    <cellStyle name="Heading 3 3 7 2" xfId="8182"/>
    <cellStyle name="Heading 3 3 8" xfId="4880"/>
    <cellStyle name="Heading 3 3 8 2" xfId="8183"/>
    <cellStyle name="Heading 3 3 9" xfId="4881"/>
    <cellStyle name="Heading 3 3 9 2" xfId="8184"/>
    <cellStyle name="Heading 3 4" xfId="4882"/>
    <cellStyle name="Heading 3 4 10" xfId="4883"/>
    <cellStyle name="Heading 3 4 11" xfId="4884"/>
    <cellStyle name="Heading 3 4 12" xfId="4885"/>
    <cellStyle name="Heading 3 4 13" xfId="4886"/>
    <cellStyle name="Heading 3 4 14" xfId="4887"/>
    <cellStyle name="Heading 3 4 15" xfId="8185"/>
    <cellStyle name="Heading 3 4 2" xfId="4888"/>
    <cellStyle name="Heading 3 4 2 2" xfId="8186"/>
    <cellStyle name="Heading 3 4 3" xfId="4889"/>
    <cellStyle name="Heading 3 4 3 2" xfId="8187"/>
    <cellStyle name="Heading 3 4 4" xfId="4890"/>
    <cellStyle name="Heading 3 4 5" xfId="4891"/>
    <cellStyle name="Heading 3 4 6" xfId="4892"/>
    <cellStyle name="Heading 3 4 7" xfId="4893"/>
    <cellStyle name="Heading 3 4 8" xfId="4894"/>
    <cellStyle name="Heading 3 4 9" xfId="4895"/>
    <cellStyle name="Heading 3 5" xfId="4896"/>
    <cellStyle name="Heading 3 5 2" xfId="8188"/>
    <cellStyle name="Heading 3 6" xfId="4897"/>
    <cellStyle name="Heading 3 7" xfId="4898"/>
    <cellStyle name="Heading 3 8" xfId="4899"/>
    <cellStyle name="Heading 3 9" xfId="4900"/>
    <cellStyle name="Heading 4 10" xfId="4901"/>
    <cellStyle name="Heading 4 11" xfId="4902"/>
    <cellStyle name="Heading 4 12" xfId="4903"/>
    <cellStyle name="Heading 4 13" xfId="4904"/>
    <cellStyle name="Heading 4 14" xfId="4905"/>
    <cellStyle name="Heading 4 15" xfId="4906"/>
    <cellStyle name="Heading 4 16" xfId="4907"/>
    <cellStyle name="Heading 4 2" xfId="378"/>
    <cellStyle name="Heading 4 2 10" xfId="4909"/>
    <cellStyle name="Heading 4 2 10 2" xfId="8189"/>
    <cellStyle name="Heading 4 2 11" xfId="4910"/>
    <cellStyle name="Heading 4 2 11 2" xfId="8190"/>
    <cellStyle name="Heading 4 2 12" xfId="4911"/>
    <cellStyle name="Heading 4 2 12 2" xfId="8191"/>
    <cellStyle name="Heading 4 2 13" xfId="4912"/>
    <cellStyle name="Heading 4 2 13 2" xfId="8192"/>
    <cellStyle name="Heading 4 2 14" xfId="4913"/>
    <cellStyle name="Heading 4 2 14 2" xfId="8193"/>
    <cellStyle name="Heading 4 2 15" xfId="4914"/>
    <cellStyle name="Heading 4 2 15 2" xfId="8194"/>
    <cellStyle name="Heading 4 2 16" xfId="4915"/>
    <cellStyle name="Heading 4 2 16 2" xfId="8195"/>
    <cellStyle name="Heading 4 2 17" xfId="4916"/>
    <cellStyle name="Heading 4 2 17 2" xfId="4917"/>
    <cellStyle name="Heading 4 2 17 2 2" xfId="4918"/>
    <cellStyle name="Heading 4 2 17 2 3" xfId="4919"/>
    <cellStyle name="Heading 4 2 17 2 4" xfId="8197"/>
    <cellStyle name="Heading 4 2 17 3" xfId="4920"/>
    <cellStyle name="Heading 4 2 17 3 2" xfId="8198"/>
    <cellStyle name="Heading 4 2 17 4" xfId="8196"/>
    <cellStyle name="Heading 4 2 18" xfId="4921"/>
    <cellStyle name="Heading 4 2 18 2" xfId="8199"/>
    <cellStyle name="Heading 4 2 19" xfId="4922"/>
    <cellStyle name="Heading 4 2 19 2" xfId="8200"/>
    <cellStyle name="Heading 4 2 2" xfId="4923"/>
    <cellStyle name="Heading 4 2 2 10" xfId="4924"/>
    <cellStyle name="Heading 4 2 2 11" xfId="4925"/>
    <cellStyle name="Heading 4 2 2 12" xfId="4926"/>
    <cellStyle name="Heading 4 2 2 13" xfId="4927"/>
    <cellStyle name="Heading 4 2 2 14" xfId="4928"/>
    <cellStyle name="Heading 4 2 2 15" xfId="4929"/>
    <cellStyle name="Heading 4 2 2 16" xfId="4930"/>
    <cellStyle name="Heading 4 2 2 17" xfId="8201"/>
    <cellStyle name="Heading 4 2 2 2" xfId="4931"/>
    <cellStyle name="Heading 4 2 2 3" xfId="4932"/>
    <cellStyle name="Heading 4 2 2 4" xfId="4933"/>
    <cellStyle name="Heading 4 2 2 5" xfId="4934"/>
    <cellStyle name="Heading 4 2 2 6" xfId="4935"/>
    <cellStyle name="Heading 4 2 2 7" xfId="4936"/>
    <cellStyle name="Heading 4 2 2 8" xfId="4937"/>
    <cellStyle name="Heading 4 2 2 9" xfId="4938"/>
    <cellStyle name="Heading 4 2 20" xfId="4939"/>
    <cellStyle name="Heading 4 2 20 2" xfId="4940"/>
    <cellStyle name="Heading 4 2 20 3" xfId="4941"/>
    <cellStyle name="Heading 4 2 20 4" xfId="8202"/>
    <cellStyle name="Heading 4 2 21" xfId="4942"/>
    <cellStyle name="Heading 4 2 22" xfId="4943"/>
    <cellStyle name="Heading 4 2 23" xfId="4944"/>
    <cellStyle name="Heading 4 2 24" xfId="4945"/>
    <cellStyle name="Heading 4 2 25" xfId="4946"/>
    <cellStyle name="Heading 4 2 26" xfId="4947"/>
    <cellStyle name="Heading 4 2 27" xfId="4948"/>
    <cellStyle name="Heading 4 2 28" xfId="4949"/>
    <cellStyle name="Heading 4 2 29" xfId="4950"/>
    <cellStyle name="Heading 4 2 3" xfId="4951"/>
    <cellStyle name="Heading 4 2 3 2" xfId="8203"/>
    <cellStyle name="Heading 4 2 30" xfId="4952"/>
    <cellStyle name="Heading 4 2 31" xfId="6180"/>
    <cellStyle name="Heading 4 2 32" xfId="4908"/>
    <cellStyle name="Heading 4 2 33" xfId="11071"/>
    <cellStyle name="Heading 4 2 34" xfId="11072"/>
    <cellStyle name="Heading 4 2 4" xfId="4953"/>
    <cellStyle name="Heading 4 2 4 2" xfId="8204"/>
    <cellStyle name="Heading 4 2 5" xfId="4954"/>
    <cellStyle name="Heading 4 2 5 2" xfId="8205"/>
    <cellStyle name="Heading 4 2 6" xfId="4955"/>
    <cellStyle name="Heading 4 2 6 2" xfId="8206"/>
    <cellStyle name="Heading 4 2 7" xfId="4956"/>
    <cellStyle name="Heading 4 2 7 2" xfId="8207"/>
    <cellStyle name="Heading 4 2 8" xfId="4957"/>
    <cellStyle name="Heading 4 2 8 2" xfId="8208"/>
    <cellStyle name="Heading 4 2 9" xfId="4958"/>
    <cellStyle name="Heading 4 2 9 2" xfId="8209"/>
    <cellStyle name="Heading 4 3" xfId="379"/>
    <cellStyle name="Heading 4 3 10" xfId="4960"/>
    <cellStyle name="Heading 4 3 10 2" xfId="8210"/>
    <cellStyle name="Heading 4 3 11" xfId="4961"/>
    <cellStyle name="Heading 4 3 11 2" xfId="8211"/>
    <cellStyle name="Heading 4 3 12" xfId="4962"/>
    <cellStyle name="Heading 4 3 12 2" xfId="8212"/>
    <cellStyle name="Heading 4 3 13" xfId="4963"/>
    <cellStyle name="Heading 4 3 13 2" xfId="8213"/>
    <cellStyle name="Heading 4 3 14" xfId="4964"/>
    <cellStyle name="Heading 4 3 14 2" xfId="8214"/>
    <cellStyle name="Heading 4 3 15" xfId="6181"/>
    <cellStyle name="Heading 4 3 16" xfId="4959"/>
    <cellStyle name="Heading 4 3 17" xfId="11073"/>
    <cellStyle name="Heading 4 3 2" xfId="4965"/>
    <cellStyle name="Heading 4 3 2 2" xfId="8215"/>
    <cellStyle name="Heading 4 3 3" xfId="4966"/>
    <cellStyle name="Heading 4 3 3 2" xfId="8216"/>
    <cellStyle name="Heading 4 3 4" xfId="4967"/>
    <cellStyle name="Heading 4 3 4 2" xfId="8217"/>
    <cellStyle name="Heading 4 3 5" xfId="4968"/>
    <cellStyle name="Heading 4 3 5 2" xfId="8218"/>
    <cellStyle name="Heading 4 3 6" xfId="4969"/>
    <cellStyle name="Heading 4 3 6 2" xfId="8219"/>
    <cellStyle name="Heading 4 3 7" xfId="4970"/>
    <cellStyle name="Heading 4 3 7 2" xfId="8220"/>
    <cellStyle name="Heading 4 3 8" xfId="4971"/>
    <cellStyle name="Heading 4 3 8 2" xfId="8221"/>
    <cellStyle name="Heading 4 3 9" xfId="4972"/>
    <cellStyle name="Heading 4 3 9 2" xfId="8222"/>
    <cellStyle name="Heading 4 4" xfId="4973"/>
    <cellStyle name="Heading 4 4 10" xfId="4974"/>
    <cellStyle name="Heading 4 4 11" xfId="4975"/>
    <cellStyle name="Heading 4 4 12" xfId="4976"/>
    <cellStyle name="Heading 4 4 13" xfId="4977"/>
    <cellStyle name="Heading 4 4 14" xfId="4978"/>
    <cellStyle name="Heading 4 4 15" xfId="8223"/>
    <cellStyle name="Heading 4 4 2" xfId="4979"/>
    <cellStyle name="Heading 4 4 2 2" xfId="8224"/>
    <cellStyle name="Heading 4 4 3" xfId="4980"/>
    <cellStyle name="Heading 4 4 3 2" xfId="8225"/>
    <cellStyle name="Heading 4 4 4" xfId="4981"/>
    <cellStyle name="Heading 4 4 5" xfId="4982"/>
    <cellStyle name="Heading 4 4 6" xfId="4983"/>
    <cellStyle name="Heading 4 4 7" xfId="4984"/>
    <cellStyle name="Heading 4 4 8" xfId="4985"/>
    <cellStyle name="Heading 4 4 9" xfId="4986"/>
    <cellStyle name="Heading 4 5" xfId="4987"/>
    <cellStyle name="Heading 4 5 2" xfId="8226"/>
    <cellStyle name="Heading 4 6" xfId="4988"/>
    <cellStyle name="Heading 4 7" xfId="4989"/>
    <cellStyle name="Heading 4 8" xfId="4990"/>
    <cellStyle name="Heading 4 9" xfId="4991"/>
    <cellStyle name="Hoiatuse tekst 2" xfId="4992"/>
    <cellStyle name="Hoiatustekst" xfId="46"/>
    <cellStyle name="Hoiatustekst 2" xfId="4994"/>
    <cellStyle name="Hoiatustekst 3" xfId="6140"/>
    <cellStyle name="Hoiatustekst 4" xfId="4993"/>
    <cellStyle name="Hoiatustekst 5" xfId="11074"/>
    <cellStyle name="Hyperlink 2" xfId="11075"/>
    <cellStyle name="Input 10" xfId="4995"/>
    <cellStyle name="Input 11" xfId="4996"/>
    <cellStyle name="Input 12" xfId="4997"/>
    <cellStyle name="Input 13" xfId="4998"/>
    <cellStyle name="Input 14" xfId="4999"/>
    <cellStyle name="Input 15" xfId="5000"/>
    <cellStyle name="Input 16" xfId="5001"/>
    <cellStyle name="Input 2" xfId="380"/>
    <cellStyle name="Input 2 10" xfId="5003"/>
    <cellStyle name="Input 2 10 2" xfId="8227"/>
    <cellStyle name="Input 2 10 2 2" xfId="14567"/>
    <cellStyle name="Input 2 10 2 2 2" xfId="17244"/>
    <cellStyle name="Input 2 10 2 2 2 2" xfId="21872"/>
    <cellStyle name="Input 2 10 2 2 2 3" xfId="21873"/>
    <cellStyle name="Input 2 10 2 2 2 4" xfId="21874"/>
    <cellStyle name="Input 2 10 2 2 3" xfId="21875"/>
    <cellStyle name="Input 2 10 2 2 4" xfId="21876"/>
    <cellStyle name="Input 2 10 2 2 5" xfId="21877"/>
    <cellStyle name="Input 2 10 2 3" xfId="17243"/>
    <cellStyle name="Input 2 10 2 3 2" xfId="21878"/>
    <cellStyle name="Input 2 10 2 3 3" xfId="21879"/>
    <cellStyle name="Input 2 10 2 3 4" xfId="21880"/>
    <cellStyle name="Input 2 11" xfId="5004"/>
    <cellStyle name="Input 2 11 2" xfId="8228"/>
    <cellStyle name="Input 2 11 2 2" xfId="14568"/>
    <cellStyle name="Input 2 11 2 2 2" xfId="17246"/>
    <cellStyle name="Input 2 11 2 2 2 2" xfId="21881"/>
    <cellStyle name="Input 2 11 2 2 2 3" xfId="21882"/>
    <cellStyle name="Input 2 11 2 2 2 4" xfId="21883"/>
    <cellStyle name="Input 2 11 2 2 3" xfId="21884"/>
    <cellStyle name="Input 2 11 2 2 4" xfId="21885"/>
    <cellStyle name="Input 2 11 2 2 5" xfId="21886"/>
    <cellStyle name="Input 2 11 2 3" xfId="17245"/>
    <cellStyle name="Input 2 11 2 3 2" xfId="21887"/>
    <cellStyle name="Input 2 11 2 3 3" xfId="21888"/>
    <cellStyle name="Input 2 11 2 3 4" xfId="21889"/>
    <cellStyle name="Input 2 12" xfId="5005"/>
    <cellStyle name="Input 2 12 2" xfId="8229"/>
    <cellStyle name="Input 2 12 2 2" xfId="14569"/>
    <cellStyle name="Input 2 12 2 2 2" xfId="17248"/>
    <cellStyle name="Input 2 12 2 2 2 2" xfId="21890"/>
    <cellStyle name="Input 2 12 2 2 2 3" xfId="21891"/>
    <cellStyle name="Input 2 12 2 2 2 4" xfId="21892"/>
    <cellStyle name="Input 2 12 2 2 3" xfId="21893"/>
    <cellStyle name="Input 2 12 2 2 4" xfId="21894"/>
    <cellStyle name="Input 2 12 2 2 5" xfId="21895"/>
    <cellStyle name="Input 2 12 2 3" xfId="17247"/>
    <cellStyle name="Input 2 12 2 3 2" xfId="21896"/>
    <cellStyle name="Input 2 12 2 3 3" xfId="21897"/>
    <cellStyle name="Input 2 12 2 3 4" xfId="21898"/>
    <cellStyle name="Input 2 13" xfId="5006"/>
    <cellStyle name="Input 2 13 2" xfId="8230"/>
    <cellStyle name="Input 2 13 2 2" xfId="14570"/>
    <cellStyle name="Input 2 13 2 2 2" xfId="17250"/>
    <cellStyle name="Input 2 13 2 2 2 2" xfId="21899"/>
    <cellStyle name="Input 2 13 2 2 2 3" xfId="21900"/>
    <cellStyle name="Input 2 13 2 2 2 4" xfId="21901"/>
    <cellStyle name="Input 2 13 2 2 3" xfId="21902"/>
    <cellStyle name="Input 2 13 2 2 4" xfId="21903"/>
    <cellStyle name="Input 2 13 2 2 5" xfId="21904"/>
    <cellStyle name="Input 2 13 2 3" xfId="17249"/>
    <cellStyle name="Input 2 13 2 3 2" xfId="21905"/>
    <cellStyle name="Input 2 13 2 3 3" xfId="21906"/>
    <cellStyle name="Input 2 13 2 3 4" xfId="21907"/>
    <cellStyle name="Input 2 14" xfId="5007"/>
    <cellStyle name="Input 2 14 2" xfId="8231"/>
    <cellStyle name="Input 2 14 2 2" xfId="14571"/>
    <cellStyle name="Input 2 14 2 2 2" xfId="17252"/>
    <cellStyle name="Input 2 14 2 2 2 2" xfId="21908"/>
    <cellStyle name="Input 2 14 2 2 2 3" xfId="21909"/>
    <cellStyle name="Input 2 14 2 2 2 4" xfId="21910"/>
    <cellStyle name="Input 2 14 2 2 3" xfId="21911"/>
    <cellStyle name="Input 2 14 2 2 4" xfId="21912"/>
    <cellStyle name="Input 2 14 2 2 5" xfId="21913"/>
    <cellStyle name="Input 2 14 2 3" xfId="17251"/>
    <cellStyle name="Input 2 14 2 3 2" xfId="21914"/>
    <cellStyle name="Input 2 14 2 3 3" xfId="21915"/>
    <cellStyle name="Input 2 14 2 3 4" xfId="21916"/>
    <cellStyle name="Input 2 15" xfId="5008"/>
    <cellStyle name="Input 2 15 2" xfId="8232"/>
    <cellStyle name="Input 2 15 2 2" xfId="14572"/>
    <cellStyle name="Input 2 15 2 2 2" xfId="17254"/>
    <cellStyle name="Input 2 15 2 2 2 2" xfId="21917"/>
    <cellStyle name="Input 2 15 2 2 2 3" xfId="21918"/>
    <cellStyle name="Input 2 15 2 2 2 4" xfId="21919"/>
    <cellStyle name="Input 2 15 2 2 3" xfId="21920"/>
    <cellStyle name="Input 2 15 2 2 4" xfId="21921"/>
    <cellStyle name="Input 2 15 2 2 5" xfId="21922"/>
    <cellStyle name="Input 2 15 2 3" xfId="17253"/>
    <cellStyle name="Input 2 15 2 3 2" xfId="21923"/>
    <cellStyle name="Input 2 15 2 3 3" xfId="21924"/>
    <cellStyle name="Input 2 15 2 3 4" xfId="21925"/>
    <cellStyle name="Input 2 16" xfId="5009"/>
    <cellStyle name="Input 2 16 2" xfId="8233"/>
    <cellStyle name="Input 2 16 2 2" xfId="14573"/>
    <cellStyle name="Input 2 16 2 2 2" xfId="17256"/>
    <cellStyle name="Input 2 16 2 2 2 2" xfId="21926"/>
    <cellStyle name="Input 2 16 2 2 2 3" xfId="21927"/>
    <cellStyle name="Input 2 16 2 2 2 4" xfId="21928"/>
    <cellStyle name="Input 2 16 2 2 3" xfId="21929"/>
    <cellStyle name="Input 2 16 2 2 4" xfId="21930"/>
    <cellStyle name="Input 2 16 2 2 5" xfId="21931"/>
    <cellStyle name="Input 2 16 2 3" xfId="17255"/>
    <cellStyle name="Input 2 16 2 3 2" xfId="21932"/>
    <cellStyle name="Input 2 16 2 3 3" xfId="21933"/>
    <cellStyle name="Input 2 16 2 3 4" xfId="21934"/>
    <cellStyle name="Input 2 17" xfId="5010"/>
    <cellStyle name="Input 2 17 2" xfId="5011"/>
    <cellStyle name="Input 2 17 2 2" xfId="5012"/>
    <cellStyle name="Input 2 17 2 3" xfId="5013"/>
    <cellStyle name="Input 2 17 2 4" xfId="8235"/>
    <cellStyle name="Input 2 17 2 4 2" xfId="14574"/>
    <cellStyle name="Input 2 17 2 4 2 2" xfId="17258"/>
    <cellStyle name="Input 2 17 2 4 2 2 2" xfId="21935"/>
    <cellStyle name="Input 2 17 2 4 2 2 3" xfId="21936"/>
    <cellStyle name="Input 2 17 2 4 2 2 4" xfId="21937"/>
    <cellStyle name="Input 2 17 2 4 2 3" xfId="21938"/>
    <cellStyle name="Input 2 17 2 4 2 4" xfId="21939"/>
    <cellStyle name="Input 2 17 2 4 2 5" xfId="21940"/>
    <cellStyle name="Input 2 17 2 4 3" xfId="17257"/>
    <cellStyle name="Input 2 17 2 4 3 2" xfId="21941"/>
    <cellStyle name="Input 2 17 2 4 3 3" xfId="21942"/>
    <cellStyle name="Input 2 17 2 4 3 4" xfId="21943"/>
    <cellStyle name="Input 2 17 3" xfId="5014"/>
    <cellStyle name="Input 2 17 3 2" xfId="8236"/>
    <cellStyle name="Input 2 17 3 2 2" xfId="14575"/>
    <cellStyle name="Input 2 17 3 2 2 2" xfId="17260"/>
    <cellStyle name="Input 2 17 3 2 2 2 2" xfId="21944"/>
    <cellStyle name="Input 2 17 3 2 2 2 3" xfId="21945"/>
    <cellStyle name="Input 2 17 3 2 2 2 4" xfId="21946"/>
    <cellStyle name="Input 2 17 3 2 2 3" xfId="21947"/>
    <cellStyle name="Input 2 17 3 2 2 4" xfId="21948"/>
    <cellStyle name="Input 2 17 3 2 2 5" xfId="21949"/>
    <cellStyle name="Input 2 17 3 2 3" xfId="17259"/>
    <cellStyle name="Input 2 17 3 2 3 2" xfId="21950"/>
    <cellStyle name="Input 2 17 3 2 3 3" xfId="21951"/>
    <cellStyle name="Input 2 17 3 2 3 4" xfId="21952"/>
    <cellStyle name="Input 2 17 4" xfId="8234"/>
    <cellStyle name="Input 2 18" xfId="5015"/>
    <cellStyle name="Input 2 18 2" xfId="8237"/>
    <cellStyle name="Input 2 18 2 2" xfId="14576"/>
    <cellStyle name="Input 2 18 2 2 2" xfId="17262"/>
    <cellStyle name="Input 2 18 2 2 2 2" xfId="21953"/>
    <cellStyle name="Input 2 18 2 2 2 3" xfId="21954"/>
    <cellStyle name="Input 2 18 2 2 2 4" xfId="21955"/>
    <cellStyle name="Input 2 18 2 2 3" xfId="21956"/>
    <cellStyle name="Input 2 18 2 2 4" xfId="21957"/>
    <cellStyle name="Input 2 18 2 2 5" xfId="21958"/>
    <cellStyle name="Input 2 18 2 3" xfId="17261"/>
    <cellStyle name="Input 2 18 2 3 2" xfId="21959"/>
    <cellStyle name="Input 2 18 2 3 3" xfId="21960"/>
    <cellStyle name="Input 2 18 2 3 4" xfId="21961"/>
    <cellStyle name="Input 2 19" xfId="5016"/>
    <cellStyle name="Input 2 19 2" xfId="8238"/>
    <cellStyle name="Input 2 2" xfId="456"/>
    <cellStyle name="Input 2 2 10" xfId="5018"/>
    <cellStyle name="Input 2 2 11" xfId="5019"/>
    <cellStyle name="Input 2 2 12" xfId="5020"/>
    <cellStyle name="Input 2 2 13" xfId="5021"/>
    <cellStyle name="Input 2 2 14" xfId="5022"/>
    <cellStyle name="Input 2 2 15" xfId="5023"/>
    <cellStyle name="Input 2 2 16" xfId="5024"/>
    <cellStyle name="Input 2 2 17" xfId="6250"/>
    <cellStyle name="Input 2 2 17 2" xfId="11520"/>
    <cellStyle name="Input 2 2 17 2 2" xfId="17265"/>
    <cellStyle name="Input 2 2 17 2 2 2" xfId="21962"/>
    <cellStyle name="Input 2 2 17 2 2 3" xfId="21963"/>
    <cellStyle name="Input 2 2 17 2 2 4" xfId="21964"/>
    <cellStyle name="Input 2 2 17 2 3" xfId="21965"/>
    <cellStyle name="Input 2 2 17 2 4" xfId="21966"/>
    <cellStyle name="Input 2 2 17 2 5" xfId="21967"/>
    <cellStyle name="Input 2 2 17 3" xfId="17264"/>
    <cellStyle name="Input 2 2 17 3 2" xfId="21968"/>
    <cellStyle name="Input 2 2 17 3 3" xfId="21969"/>
    <cellStyle name="Input 2 2 17 3 4" xfId="21970"/>
    <cellStyle name="Input 2 2 18" xfId="5017"/>
    <cellStyle name="Input 2 2 19" xfId="11863"/>
    <cellStyle name="Input 2 2 19 2" xfId="17266"/>
    <cellStyle name="Input 2 2 19 2 2" xfId="21971"/>
    <cellStyle name="Input 2 2 19 2 3" xfId="21972"/>
    <cellStyle name="Input 2 2 19 2 4" xfId="21973"/>
    <cellStyle name="Input 2 2 19 3" xfId="21974"/>
    <cellStyle name="Input 2 2 19 4" xfId="21975"/>
    <cellStyle name="Input 2 2 19 5" xfId="21976"/>
    <cellStyle name="Input 2 2 2" xfId="5025"/>
    <cellStyle name="Input 2 2 20" xfId="17263"/>
    <cellStyle name="Input 2 2 20 2" xfId="21977"/>
    <cellStyle name="Input 2 2 20 3" xfId="21978"/>
    <cellStyle name="Input 2 2 20 4" xfId="21979"/>
    <cellStyle name="Input 2 2 3" xfId="5026"/>
    <cellStyle name="Input 2 2 4" xfId="5027"/>
    <cellStyle name="Input 2 2 5" xfId="5028"/>
    <cellStyle name="Input 2 2 6" xfId="5029"/>
    <cellStyle name="Input 2 2 7" xfId="5030"/>
    <cellStyle name="Input 2 2 8" xfId="5031"/>
    <cellStyle name="Input 2 2 9" xfId="5032"/>
    <cellStyle name="Input 2 20" xfId="5033"/>
    <cellStyle name="Input 2 20 2" xfId="5034"/>
    <cellStyle name="Input 2 20 3" xfId="5035"/>
    <cellStyle name="Input 2 20 4" xfId="8239"/>
    <cellStyle name="Input 2 20 4 2" xfId="14577"/>
    <cellStyle name="Input 2 20 4 2 2" xfId="17268"/>
    <cellStyle name="Input 2 20 4 2 2 2" xfId="21980"/>
    <cellStyle name="Input 2 20 4 2 2 3" xfId="21981"/>
    <cellStyle name="Input 2 20 4 2 2 4" xfId="21982"/>
    <cellStyle name="Input 2 20 4 2 3" xfId="21983"/>
    <cellStyle name="Input 2 20 4 2 4" xfId="21984"/>
    <cellStyle name="Input 2 20 4 2 5" xfId="21985"/>
    <cellStyle name="Input 2 20 4 3" xfId="17267"/>
    <cellStyle name="Input 2 20 4 3 2" xfId="21986"/>
    <cellStyle name="Input 2 20 4 3 3" xfId="21987"/>
    <cellStyle name="Input 2 20 4 3 4" xfId="21988"/>
    <cellStyle name="Input 2 21" xfId="5036"/>
    <cellStyle name="Input 2 22" xfId="5037"/>
    <cellStyle name="Input 2 23" xfId="5038"/>
    <cellStyle name="Input 2 24" xfId="5039"/>
    <cellStyle name="Input 2 25" xfId="5040"/>
    <cellStyle name="Input 2 26" xfId="5041"/>
    <cellStyle name="Input 2 27" xfId="5042"/>
    <cellStyle name="Input 2 28" xfId="5043"/>
    <cellStyle name="Input 2 29" xfId="5044"/>
    <cellStyle name="Input 2 3" xfId="5045"/>
    <cellStyle name="Input 2 3 2" xfId="8240"/>
    <cellStyle name="Input 2 3 2 2" xfId="14578"/>
    <cellStyle name="Input 2 3 2 2 2" xfId="17270"/>
    <cellStyle name="Input 2 3 2 2 2 2" xfId="21989"/>
    <cellStyle name="Input 2 3 2 2 2 3" xfId="21990"/>
    <cellStyle name="Input 2 3 2 2 2 4" xfId="21991"/>
    <cellStyle name="Input 2 3 2 2 3" xfId="21992"/>
    <cellStyle name="Input 2 3 2 2 4" xfId="21993"/>
    <cellStyle name="Input 2 3 2 2 5" xfId="21994"/>
    <cellStyle name="Input 2 3 2 3" xfId="17269"/>
    <cellStyle name="Input 2 3 2 3 2" xfId="21995"/>
    <cellStyle name="Input 2 3 2 3 3" xfId="21996"/>
    <cellStyle name="Input 2 3 2 3 4" xfId="21997"/>
    <cellStyle name="Input 2 30" xfId="5046"/>
    <cellStyle name="Input 2 31" xfId="6182"/>
    <cellStyle name="Input 2 31 2" xfId="11525"/>
    <cellStyle name="Input 2 31 2 2" xfId="17272"/>
    <cellStyle name="Input 2 31 2 2 2" xfId="21998"/>
    <cellStyle name="Input 2 31 2 2 3" xfId="21999"/>
    <cellStyle name="Input 2 31 2 2 4" xfId="22000"/>
    <cellStyle name="Input 2 31 2 3" xfId="22001"/>
    <cellStyle name="Input 2 31 2 4" xfId="22002"/>
    <cellStyle name="Input 2 31 2 5" xfId="22003"/>
    <cellStyle name="Input 2 31 3" xfId="17271"/>
    <cellStyle name="Input 2 31 3 2" xfId="22004"/>
    <cellStyle name="Input 2 31 3 3" xfId="22005"/>
    <cellStyle name="Input 2 31 3 4" xfId="22006"/>
    <cellStyle name="Input 2 32" xfId="5002"/>
    <cellStyle name="Input 2 33" xfId="11076"/>
    <cellStyle name="Input 2 34" xfId="11077"/>
    <cellStyle name="Input 2 34 2" xfId="14477"/>
    <cellStyle name="Input 2 34 2 2" xfId="17274"/>
    <cellStyle name="Input 2 34 2 2 2" xfId="22007"/>
    <cellStyle name="Input 2 34 2 2 3" xfId="22008"/>
    <cellStyle name="Input 2 34 2 2 4" xfId="22009"/>
    <cellStyle name="Input 2 34 2 3" xfId="22010"/>
    <cellStyle name="Input 2 34 2 4" xfId="22011"/>
    <cellStyle name="Input 2 34 2 5" xfId="22012"/>
    <cellStyle name="Input 2 34 3" xfId="17273"/>
    <cellStyle name="Input 2 34 3 2" xfId="22013"/>
    <cellStyle name="Input 2 34 3 3" xfId="22014"/>
    <cellStyle name="Input 2 34 3 4" xfId="22015"/>
    <cellStyle name="Input 2 34 4" xfId="22016"/>
    <cellStyle name="Input 2 34 5" xfId="22017"/>
    <cellStyle name="Input 2 35" xfId="17242"/>
    <cellStyle name="Input 2 35 2" xfId="22018"/>
    <cellStyle name="Input 2 35 3" xfId="22019"/>
    <cellStyle name="Input 2 35 4" xfId="22020"/>
    <cellStyle name="Input 2 4" xfId="5047"/>
    <cellStyle name="Input 2 4 2" xfId="8241"/>
    <cellStyle name="Input 2 4 2 2" xfId="14579"/>
    <cellStyle name="Input 2 4 2 2 2" xfId="17276"/>
    <cellStyle name="Input 2 4 2 2 2 2" xfId="22021"/>
    <cellStyle name="Input 2 4 2 2 2 3" xfId="22022"/>
    <cellStyle name="Input 2 4 2 2 2 4" xfId="22023"/>
    <cellStyle name="Input 2 4 2 2 3" xfId="22024"/>
    <cellStyle name="Input 2 4 2 2 4" xfId="22025"/>
    <cellStyle name="Input 2 4 2 2 5" xfId="22026"/>
    <cellStyle name="Input 2 4 2 3" xfId="17275"/>
    <cellStyle name="Input 2 4 2 3 2" xfId="22027"/>
    <cellStyle name="Input 2 4 2 3 3" xfId="22028"/>
    <cellStyle name="Input 2 4 2 3 4" xfId="22029"/>
    <cellStyle name="Input 2 5" xfId="5048"/>
    <cellStyle name="Input 2 5 2" xfId="8242"/>
    <cellStyle name="Input 2 5 2 2" xfId="14580"/>
    <cellStyle name="Input 2 5 2 2 2" xfId="17278"/>
    <cellStyle name="Input 2 5 2 2 2 2" xfId="22030"/>
    <cellStyle name="Input 2 5 2 2 2 3" xfId="22031"/>
    <cellStyle name="Input 2 5 2 2 2 4" xfId="22032"/>
    <cellStyle name="Input 2 5 2 2 3" xfId="22033"/>
    <cellStyle name="Input 2 5 2 2 4" xfId="22034"/>
    <cellStyle name="Input 2 5 2 2 5" xfId="22035"/>
    <cellStyle name="Input 2 5 2 3" xfId="17277"/>
    <cellStyle name="Input 2 5 2 3 2" xfId="22036"/>
    <cellStyle name="Input 2 5 2 3 3" xfId="22037"/>
    <cellStyle name="Input 2 5 2 3 4" xfId="22038"/>
    <cellStyle name="Input 2 6" xfId="5049"/>
    <cellStyle name="Input 2 6 2" xfId="8243"/>
    <cellStyle name="Input 2 6 2 2" xfId="14581"/>
    <cellStyle name="Input 2 6 2 2 2" xfId="17280"/>
    <cellStyle name="Input 2 6 2 2 2 2" xfId="22039"/>
    <cellStyle name="Input 2 6 2 2 2 3" xfId="22040"/>
    <cellStyle name="Input 2 6 2 2 2 4" xfId="22041"/>
    <cellStyle name="Input 2 6 2 2 3" xfId="22042"/>
    <cellStyle name="Input 2 6 2 2 4" xfId="22043"/>
    <cellStyle name="Input 2 6 2 2 5" xfId="22044"/>
    <cellStyle name="Input 2 6 2 3" xfId="17279"/>
    <cellStyle name="Input 2 6 2 3 2" xfId="22045"/>
    <cellStyle name="Input 2 6 2 3 3" xfId="22046"/>
    <cellStyle name="Input 2 6 2 3 4" xfId="22047"/>
    <cellStyle name="Input 2 7" xfId="5050"/>
    <cellStyle name="Input 2 7 2" xfId="8244"/>
    <cellStyle name="Input 2 7 2 2" xfId="14582"/>
    <cellStyle name="Input 2 7 2 2 2" xfId="17282"/>
    <cellStyle name="Input 2 7 2 2 2 2" xfId="22048"/>
    <cellStyle name="Input 2 7 2 2 2 3" xfId="22049"/>
    <cellStyle name="Input 2 7 2 2 2 4" xfId="22050"/>
    <cellStyle name="Input 2 7 2 2 3" xfId="22051"/>
    <cellStyle name="Input 2 7 2 2 4" xfId="22052"/>
    <cellStyle name="Input 2 7 2 2 5" xfId="22053"/>
    <cellStyle name="Input 2 7 2 3" xfId="17281"/>
    <cellStyle name="Input 2 7 2 3 2" xfId="22054"/>
    <cellStyle name="Input 2 7 2 3 3" xfId="22055"/>
    <cellStyle name="Input 2 7 2 3 4" xfId="22056"/>
    <cellStyle name="Input 2 8" xfId="5051"/>
    <cellStyle name="Input 2 8 2" xfId="8245"/>
    <cellStyle name="Input 2 8 2 2" xfId="14583"/>
    <cellStyle name="Input 2 8 2 2 2" xfId="17284"/>
    <cellStyle name="Input 2 8 2 2 2 2" xfId="22057"/>
    <cellStyle name="Input 2 8 2 2 2 3" xfId="22058"/>
    <cellStyle name="Input 2 8 2 2 2 4" xfId="22059"/>
    <cellStyle name="Input 2 8 2 2 3" xfId="22060"/>
    <cellStyle name="Input 2 8 2 2 4" xfId="22061"/>
    <cellStyle name="Input 2 8 2 2 5" xfId="22062"/>
    <cellStyle name="Input 2 8 2 3" xfId="17283"/>
    <cellStyle name="Input 2 8 2 3 2" xfId="22063"/>
    <cellStyle name="Input 2 8 2 3 3" xfId="22064"/>
    <cellStyle name="Input 2 8 2 3 4" xfId="22065"/>
    <cellStyle name="Input 2 9" xfId="5052"/>
    <cellStyle name="Input 2 9 2" xfId="8246"/>
    <cellStyle name="Input 2 9 2 2" xfId="14584"/>
    <cellStyle name="Input 2 9 2 2 2" xfId="17286"/>
    <cellStyle name="Input 2 9 2 2 2 2" xfId="22066"/>
    <cellStyle name="Input 2 9 2 2 2 3" xfId="22067"/>
    <cellStyle name="Input 2 9 2 2 2 4" xfId="22068"/>
    <cellStyle name="Input 2 9 2 2 3" xfId="22069"/>
    <cellStyle name="Input 2 9 2 2 4" xfId="22070"/>
    <cellStyle name="Input 2 9 2 2 5" xfId="22071"/>
    <cellStyle name="Input 2 9 2 3" xfId="17285"/>
    <cellStyle name="Input 2 9 2 3 2" xfId="22072"/>
    <cellStyle name="Input 2 9 2 3 3" xfId="22073"/>
    <cellStyle name="Input 2 9 2 3 4" xfId="22074"/>
    <cellStyle name="Input 3" xfId="381"/>
    <cellStyle name="Input 3 10" xfId="5054"/>
    <cellStyle name="Input 3 10 2" xfId="8247"/>
    <cellStyle name="Input 3 10 2 2" xfId="14585"/>
    <cellStyle name="Input 3 10 2 2 2" xfId="17289"/>
    <cellStyle name="Input 3 10 2 2 2 2" xfId="22075"/>
    <cellStyle name="Input 3 10 2 2 2 3" xfId="22076"/>
    <cellStyle name="Input 3 10 2 2 2 4" xfId="22077"/>
    <cellStyle name="Input 3 10 2 2 3" xfId="22078"/>
    <cellStyle name="Input 3 10 2 2 4" xfId="22079"/>
    <cellStyle name="Input 3 10 2 2 5" xfId="22080"/>
    <cellStyle name="Input 3 10 2 3" xfId="17288"/>
    <cellStyle name="Input 3 10 2 3 2" xfId="22081"/>
    <cellStyle name="Input 3 10 2 3 3" xfId="22082"/>
    <cellStyle name="Input 3 10 2 3 4" xfId="22083"/>
    <cellStyle name="Input 3 11" xfId="5055"/>
    <cellStyle name="Input 3 11 2" xfId="8248"/>
    <cellStyle name="Input 3 11 2 2" xfId="14586"/>
    <cellStyle name="Input 3 11 2 2 2" xfId="17291"/>
    <cellStyle name="Input 3 11 2 2 2 2" xfId="22084"/>
    <cellStyle name="Input 3 11 2 2 2 3" xfId="22085"/>
    <cellStyle name="Input 3 11 2 2 2 4" xfId="22086"/>
    <cellStyle name="Input 3 11 2 2 3" xfId="22087"/>
    <cellStyle name="Input 3 11 2 2 4" xfId="22088"/>
    <cellStyle name="Input 3 11 2 2 5" xfId="22089"/>
    <cellStyle name="Input 3 11 2 3" xfId="17290"/>
    <cellStyle name="Input 3 11 2 3 2" xfId="22090"/>
    <cellStyle name="Input 3 11 2 3 3" xfId="22091"/>
    <cellStyle name="Input 3 11 2 3 4" xfId="22092"/>
    <cellStyle name="Input 3 12" xfId="5056"/>
    <cellStyle name="Input 3 12 2" xfId="8249"/>
    <cellStyle name="Input 3 12 2 2" xfId="14587"/>
    <cellStyle name="Input 3 12 2 2 2" xfId="17293"/>
    <cellStyle name="Input 3 12 2 2 2 2" xfId="22093"/>
    <cellStyle name="Input 3 12 2 2 2 3" xfId="22094"/>
    <cellStyle name="Input 3 12 2 2 2 4" xfId="22095"/>
    <cellStyle name="Input 3 12 2 2 3" xfId="22096"/>
    <cellStyle name="Input 3 12 2 2 4" xfId="22097"/>
    <cellStyle name="Input 3 12 2 2 5" xfId="22098"/>
    <cellStyle name="Input 3 12 2 3" xfId="17292"/>
    <cellStyle name="Input 3 12 2 3 2" xfId="22099"/>
    <cellStyle name="Input 3 12 2 3 3" xfId="22100"/>
    <cellStyle name="Input 3 12 2 3 4" xfId="22101"/>
    <cellStyle name="Input 3 13" xfId="5057"/>
    <cellStyle name="Input 3 13 2" xfId="8250"/>
    <cellStyle name="Input 3 13 2 2" xfId="14588"/>
    <cellStyle name="Input 3 13 2 2 2" xfId="17295"/>
    <cellStyle name="Input 3 13 2 2 2 2" xfId="22102"/>
    <cellStyle name="Input 3 13 2 2 2 3" xfId="22103"/>
    <cellStyle name="Input 3 13 2 2 2 4" xfId="22104"/>
    <cellStyle name="Input 3 13 2 2 3" xfId="22105"/>
    <cellStyle name="Input 3 13 2 2 4" xfId="22106"/>
    <cellStyle name="Input 3 13 2 2 5" xfId="22107"/>
    <cellStyle name="Input 3 13 2 3" xfId="17294"/>
    <cellStyle name="Input 3 13 2 3 2" xfId="22108"/>
    <cellStyle name="Input 3 13 2 3 3" xfId="22109"/>
    <cellStyle name="Input 3 13 2 3 4" xfId="22110"/>
    <cellStyle name="Input 3 14" xfId="5058"/>
    <cellStyle name="Input 3 14 2" xfId="8251"/>
    <cellStyle name="Input 3 14 2 2" xfId="14589"/>
    <cellStyle name="Input 3 14 2 2 2" xfId="17297"/>
    <cellStyle name="Input 3 14 2 2 2 2" xfId="22111"/>
    <cellStyle name="Input 3 14 2 2 2 3" xfId="22112"/>
    <cellStyle name="Input 3 14 2 2 2 4" xfId="22113"/>
    <cellStyle name="Input 3 14 2 2 3" xfId="22114"/>
    <cellStyle name="Input 3 14 2 2 4" xfId="22115"/>
    <cellStyle name="Input 3 14 2 2 5" xfId="22116"/>
    <cellStyle name="Input 3 14 2 3" xfId="17296"/>
    <cellStyle name="Input 3 14 2 3 2" xfId="22117"/>
    <cellStyle name="Input 3 14 2 3 3" xfId="22118"/>
    <cellStyle name="Input 3 14 2 3 4" xfId="22119"/>
    <cellStyle name="Input 3 15" xfId="6183"/>
    <cellStyle name="Input 3 15 2" xfId="14465"/>
    <cellStyle name="Input 3 15 2 2" xfId="17299"/>
    <cellStyle name="Input 3 15 2 2 2" xfId="22120"/>
    <cellStyle name="Input 3 15 2 2 3" xfId="22121"/>
    <cellStyle name="Input 3 15 2 2 4" xfId="22122"/>
    <cellStyle name="Input 3 15 2 3" xfId="22123"/>
    <cellStyle name="Input 3 15 2 4" xfId="22124"/>
    <cellStyle name="Input 3 15 2 5" xfId="22125"/>
    <cellStyle name="Input 3 15 3" xfId="17298"/>
    <cellStyle name="Input 3 15 3 2" xfId="22126"/>
    <cellStyle name="Input 3 15 3 3" xfId="22127"/>
    <cellStyle name="Input 3 15 3 4" xfId="22128"/>
    <cellStyle name="Input 3 16" xfId="5053"/>
    <cellStyle name="Input 3 17" xfId="11078"/>
    <cellStyle name="Input 3 17 2" xfId="14478"/>
    <cellStyle name="Input 3 17 2 2" xfId="17301"/>
    <cellStyle name="Input 3 17 2 2 2" xfId="22129"/>
    <cellStyle name="Input 3 17 2 2 3" xfId="22130"/>
    <cellStyle name="Input 3 17 2 2 4" xfId="22131"/>
    <cellStyle name="Input 3 17 2 3" xfId="22132"/>
    <cellStyle name="Input 3 17 2 4" xfId="22133"/>
    <cellStyle name="Input 3 17 2 5" xfId="22134"/>
    <cellStyle name="Input 3 17 3" xfId="17300"/>
    <cellStyle name="Input 3 17 3 2" xfId="22135"/>
    <cellStyle name="Input 3 17 3 3" xfId="22136"/>
    <cellStyle name="Input 3 17 3 4" xfId="22137"/>
    <cellStyle name="Input 3 17 4" xfId="22138"/>
    <cellStyle name="Input 3 17 5" xfId="22139"/>
    <cellStyle name="Input 3 18" xfId="17287"/>
    <cellStyle name="Input 3 18 2" xfId="22140"/>
    <cellStyle name="Input 3 18 3" xfId="22141"/>
    <cellStyle name="Input 3 18 4" xfId="22142"/>
    <cellStyle name="Input 3 2" xfId="457"/>
    <cellStyle name="Input 3 2 2" xfId="6251"/>
    <cellStyle name="Input 3 2 2 2" xfId="11348"/>
    <cellStyle name="Input 3 2 2 2 2" xfId="17304"/>
    <cellStyle name="Input 3 2 2 2 2 2" xfId="22143"/>
    <cellStyle name="Input 3 2 2 2 2 3" xfId="22144"/>
    <cellStyle name="Input 3 2 2 2 2 4" xfId="22145"/>
    <cellStyle name="Input 3 2 2 2 3" xfId="22146"/>
    <cellStyle name="Input 3 2 2 2 4" xfId="22147"/>
    <cellStyle name="Input 3 2 2 2 5" xfId="22148"/>
    <cellStyle name="Input 3 2 2 3" xfId="17303"/>
    <cellStyle name="Input 3 2 2 3 2" xfId="22149"/>
    <cellStyle name="Input 3 2 2 3 3" xfId="22150"/>
    <cellStyle name="Input 3 2 2 3 4" xfId="22151"/>
    <cellStyle name="Input 3 2 3" xfId="5059"/>
    <cellStyle name="Input 3 2 4" xfId="14352"/>
    <cellStyle name="Input 3 2 4 2" xfId="17305"/>
    <cellStyle name="Input 3 2 4 2 2" xfId="22152"/>
    <cellStyle name="Input 3 2 4 2 3" xfId="22153"/>
    <cellStyle name="Input 3 2 4 2 4" xfId="22154"/>
    <cellStyle name="Input 3 2 4 3" xfId="22155"/>
    <cellStyle name="Input 3 2 4 4" xfId="22156"/>
    <cellStyle name="Input 3 2 4 5" xfId="22157"/>
    <cellStyle name="Input 3 2 5" xfId="17302"/>
    <cellStyle name="Input 3 2 5 2" xfId="22158"/>
    <cellStyle name="Input 3 2 5 3" xfId="22159"/>
    <cellStyle name="Input 3 2 5 4" xfId="22160"/>
    <cellStyle name="Input 3 3" xfId="5060"/>
    <cellStyle name="Input 3 3 2" xfId="8252"/>
    <cellStyle name="Input 3 3 2 2" xfId="14590"/>
    <cellStyle name="Input 3 3 2 2 2" xfId="17307"/>
    <cellStyle name="Input 3 3 2 2 2 2" xfId="22161"/>
    <cellStyle name="Input 3 3 2 2 2 3" xfId="22162"/>
    <cellStyle name="Input 3 3 2 2 2 4" xfId="22163"/>
    <cellStyle name="Input 3 3 2 2 3" xfId="22164"/>
    <cellStyle name="Input 3 3 2 2 4" xfId="22165"/>
    <cellStyle name="Input 3 3 2 2 5" xfId="22166"/>
    <cellStyle name="Input 3 3 2 3" xfId="17306"/>
    <cellStyle name="Input 3 3 2 3 2" xfId="22167"/>
    <cellStyle name="Input 3 3 2 3 3" xfId="22168"/>
    <cellStyle name="Input 3 3 2 3 4" xfId="22169"/>
    <cellStyle name="Input 3 4" xfId="5061"/>
    <cellStyle name="Input 3 4 2" xfId="8253"/>
    <cellStyle name="Input 3 4 2 2" xfId="14591"/>
    <cellStyle name="Input 3 4 2 2 2" xfId="17309"/>
    <cellStyle name="Input 3 4 2 2 2 2" xfId="22170"/>
    <cellStyle name="Input 3 4 2 2 2 3" xfId="22171"/>
    <cellStyle name="Input 3 4 2 2 2 4" xfId="22172"/>
    <cellStyle name="Input 3 4 2 2 3" xfId="22173"/>
    <cellStyle name="Input 3 4 2 2 4" xfId="22174"/>
    <cellStyle name="Input 3 4 2 2 5" xfId="22175"/>
    <cellStyle name="Input 3 4 2 3" xfId="17308"/>
    <cellStyle name="Input 3 4 2 3 2" xfId="22176"/>
    <cellStyle name="Input 3 4 2 3 3" xfId="22177"/>
    <cellStyle name="Input 3 4 2 3 4" xfId="22178"/>
    <cellStyle name="Input 3 5" xfId="5062"/>
    <cellStyle name="Input 3 5 2" xfId="8254"/>
    <cellStyle name="Input 3 5 2 2" xfId="14592"/>
    <cellStyle name="Input 3 5 2 2 2" xfId="17311"/>
    <cellStyle name="Input 3 5 2 2 2 2" xfId="22179"/>
    <cellStyle name="Input 3 5 2 2 2 3" xfId="22180"/>
    <cellStyle name="Input 3 5 2 2 2 4" xfId="22181"/>
    <cellStyle name="Input 3 5 2 2 3" xfId="22182"/>
    <cellStyle name="Input 3 5 2 2 4" xfId="22183"/>
    <cellStyle name="Input 3 5 2 2 5" xfId="22184"/>
    <cellStyle name="Input 3 5 2 3" xfId="17310"/>
    <cellStyle name="Input 3 5 2 3 2" xfId="22185"/>
    <cellStyle name="Input 3 5 2 3 3" xfId="22186"/>
    <cellStyle name="Input 3 5 2 3 4" xfId="22187"/>
    <cellStyle name="Input 3 6" xfId="5063"/>
    <cellStyle name="Input 3 6 2" xfId="8255"/>
    <cellStyle name="Input 3 6 2 2" xfId="14593"/>
    <cellStyle name="Input 3 6 2 2 2" xfId="17313"/>
    <cellStyle name="Input 3 6 2 2 2 2" xfId="22188"/>
    <cellStyle name="Input 3 6 2 2 2 3" xfId="22189"/>
    <cellStyle name="Input 3 6 2 2 2 4" xfId="22190"/>
    <cellStyle name="Input 3 6 2 2 3" xfId="22191"/>
    <cellStyle name="Input 3 6 2 2 4" xfId="22192"/>
    <cellStyle name="Input 3 6 2 2 5" xfId="22193"/>
    <cellStyle name="Input 3 6 2 3" xfId="17312"/>
    <cellStyle name="Input 3 6 2 3 2" xfId="22194"/>
    <cellStyle name="Input 3 6 2 3 3" xfId="22195"/>
    <cellStyle name="Input 3 6 2 3 4" xfId="22196"/>
    <cellStyle name="Input 3 7" xfId="5064"/>
    <cellStyle name="Input 3 7 2" xfId="8256"/>
    <cellStyle name="Input 3 7 2 2" xfId="14594"/>
    <cellStyle name="Input 3 7 2 2 2" xfId="17315"/>
    <cellStyle name="Input 3 7 2 2 2 2" xfId="22197"/>
    <cellStyle name="Input 3 7 2 2 2 3" xfId="22198"/>
    <cellStyle name="Input 3 7 2 2 2 4" xfId="22199"/>
    <cellStyle name="Input 3 7 2 2 3" xfId="22200"/>
    <cellStyle name="Input 3 7 2 2 4" xfId="22201"/>
    <cellStyle name="Input 3 7 2 2 5" xfId="22202"/>
    <cellStyle name="Input 3 7 2 3" xfId="17314"/>
    <cellStyle name="Input 3 7 2 3 2" xfId="22203"/>
    <cellStyle name="Input 3 7 2 3 3" xfId="22204"/>
    <cellStyle name="Input 3 7 2 3 4" xfId="22205"/>
    <cellStyle name="Input 3 8" xfId="5065"/>
    <cellStyle name="Input 3 8 2" xfId="8257"/>
    <cellStyle name="Input 3 8 2 2" xfId="14595"/>
    <cellStyle name="Input 3 8 2 2 2" xfId="17317"/>
    <cellStyle name="Input 3 8 2 2 2 2" xfId="22206"/>
    <cellStyle name="Input 3 8 2 2 2 3" xfId="22207"/>
    <cellStyle name="Input 3 8 2 2 2 4" xfId="22208"/>
    <cellStyle name="Input 3 8 2 2 3" xfId="22209"/>
    <cellStyle name="Input 3 8 2 2 4" xfId="22210"/>
    <cellStyle name="Input 3 8 2 2 5" xfId="22211"/>
    <cellStyle name="Input 3 8 2 3" xfId="17316"/>
    <cellStyle name="Input 3 8 2 3 2" xfId="22212"/>
    <cellStyle name="Input 3 8 2 3 3" xfId="22213"/>
    <cellStyle name="Input 3 8 2 3 4" xfId="22214"/>
    <cellStyle name="Input 3 9" xfId="5066"/>
    <cellStyle name="Input 3 9 2" xfId="8258"/>
    <cellStyle name="Input 3 9 2 2" xfId="14596"/>
    <cellStyle name="Input 3 9 2 2 2" xfId="17319"/>
    <cellStyle name="Input 3 9 2 2 2 2" xfId="22215"/>
    <cellStyle name="Input 3 9 2 2 2 3" xfId="22216"/>
    <cellStyle name="Input 3 9 2 2 2 4" xfId="22217"/>
    <cellStyle name="Input 3 9 2 2 3" xfId="22218"/>
    <cellStyle name="Input 3 9 2 2 4" xfId="22219"/>
    <cellStyle name="Input 3 9 2 2 5" xfId="22220"/>
    <cellStyle name="Input 3 9 2 3" xfId="17318"/>
    <cellStyle name="Input 3 9 2 3 2" xfId="22221"/>
    <cellStyle name="Input 3 9 2 3 3" xfId="22222"/>
    <cellStyle name="Input 3 9 2 3 4" xfId="22223"/>
    <cellStyle name="Input 4" xfId="5067"/>
    <cellStyle name="Input 4 10" xfId="5068"/>
    <cellStyle name="Input 4 11" xfId="5069"/>
    <cellStyle name="Input 4 12" xfId="5070"/>
    <cellStyle name="Input 4 13" xfId="5071"/>
    <cellStyle name="Input 4 14" xfId="5072"/>
    <cellStyle name="Input 4 15" xfId="8259"/>
    <cellStyle name="Input 4 15 2" xfId="14597"/>
    <cellStyle name="Input 4 15 2 2" xfId="17321"/>
    <cellStyle name="Input 4 15 2 2 2" xfId="22224"/>
    <cellStyle name="Input 4 15 2 2 3" xfId="22225"/>
    <cellStyle name="Input 4 15 2 2 4" xfId="22226"/>
    <cellStyle name="Input 4 15 2 3" xfId="22227"/>
    <cellStyle name="Input 4 15 2 4" xfId="22228"/>
    <cellStyle name="Input 4 15 2 5" xfId="22229"/>
    <cellStyle name="Input 4 15 3" xfId="17320"/>
    <cellStyle name="Input 4 15 3 2" xfId="22230"/>
    <cellStyle name="Input 4 15 3 3" xfId="22231"/>
    <cellStyle name="Input 4 15 3 4" xfId="22232"/>
    <cellStyle name="Input 4 2" xfId="5073"/>
    <cellStyle name="Input 4 2 2" xfId="8260"/>
    <cellStyle name="Input 4 3" xfId="5074"/>
    <cellStyle name="Input 4 3 2" xfId="8261"/>
    <cellStyle name="Input 4 4" xfId="5075"/>
    <cellStyle name="Input 4 5" xfId="5076"/>
    <cellStyle name="Input 4 6" xfId="5077"/>
    <cellStyle name="Input 4 7" xfId="5078"/>
    <cellStyle name="Input 4 8" xfId="5079"/>
    <cellStyle name="Input 4 9" xfId="5080"/>
    <cellStyle name="Input 5" xfId="5081"/>
    <cellStyle name="Input 5 2" xfId="8262"/>
    <cellStyle name="Input 5 2 2" xfId="14598"/>
    <cellStyle name="Input 5 2 2 2" xfId="17323"/>
    <cellStyle name="Input 5 2 2 2 2" xfId="22233"/>
    <cellStyle name="Input 5 2 2 2 3" xfId="22234"/>
    <cellStyle name="Input 5 2 2 2 4" xfId="22235"/>
    <cellStyle name="Input 5 2 2 3" xfId="22236"/>
    <cellStyle name="Input 5 2 2 4" xfId="22237"/>
    <cellStyle name="Input 5 2 2 5" xfId="22238"/>
    <cellStyle name="Input 5 2 3" xfId="17322"/>
    <cellStyle name="Input 5 2 3 2" xfId="22239"/>
    <cellStyle name="Input 5 2 3 3" xfId="22240"/>
    <cellStyle name="Input 5 2 3 4" xfId="22241"/>
    <cellStyle name="Input 6" xfId="5082"/>
    <cellStyle name="Input 7" xfId="5083"/>
    <cellStyle name="Input 8" xfId="5084"/>
    <cellStyle name="Input 9" xfId="5085"/>
    <cellStyle name="Kokku 10" xfId="22242"/>
    <cellStyle name="Kokku 11" xfId="47"/>
    <cellStyle name="Kokku 2" xfId="79"/>
    <cellStyle name="Kokku 2 2" xfId="5087"/>
    <cellStyle name="Kokku 2 3" xfId="6153"/>
    <cellStyle name="Kokku 2 3 2" xfId="14467"/>
    <cellStyle name="Kokku 2 3 2 2" xfId="17326"/>
    <cellStyle name="Kokku 2 3 2 2 2" xfId="22243"/>
    <cellStyle name="Kokku 2 3 2 2 3" xfId="22244"/>
    <cellStyle name="Kokku 2 3 2 2 4" xfId="22245"/>
    <cellStyle name="Kokku 2 3 2 3" xfId="22246"/>
    <cellStyle name="Kokku 2 3 2 4" xfId="22247"/>
    <cellStyle name="Kokku 2 3 2 5" xfId="22248"/>
    <cellStyle name="Kokku 2 3 3" xfId="17325"/>
    <cellStyle name="Kokku 2 3 3 2" xfId="22249"/>
    <cellStyle name="Kokku 2 3 3 3" xfId="22250"/>
    <cellStyle name="Kokku 2 3 3 4" xfId="22251"/>
    <cellStyle name="Kokku 2 4" xfId="5086"/>
    <cellStyle name="Kokku 2 5" xfId="11079"/>
    <cellStyle name="Kokku 2 5 2" xfId="14479"/>
    <cellStyle name="Kokku 2 5 2 2" xfId="17328"/>
    <cellStyle name="Kokku 2 5 2 2 2" xfId="22252"/>
    <cellStyle name="Kokku 2 5 2 2 3" xfId="22253"/>
    <cellStyle name="Kokku 2 5 2 2 4" xfId="22254"/>
    <cellStyle name="Kokku 2 5 2 3" xfId="22255"/>
    <cellStyle name="Kokku 2 5 2 4" xfId="22256"/>
    <cellStyle name="Kokku 2 5 2 5" xfId="22257"/>
    <cellStyle name="Kokku 2 5 3" xfId="17327"/>
    <cellStyle name="Kokku 2 5 3 2" xfId="22258"/>
    <cellStyle name="Kokku 2 5 3 3" xfId="22259"/>
    <cellStyle name="Kokku 2 5 3 4" xfId="22260"/>
    <cellStyle name="Kokku 2 5 4" xfId="22261"/>
    <cellStyle name="Kokku 2 5 5" xfId="22262"/>
    <cellStyle name="Kokku 2 6" xfId="17324"/>
    <cellStyle name="Kokku 2 6 2" xfId="22263"/>
    <cellStyle name="Kokku 2 6 3" xfId="22264"/>
    <cellStyle name="Kokku 2 6 4" xfId="22265"/>
    <cellStyle name="Kokku 3" xfId="5088"/>
    <cellStyle name="Kokku 3 2" xfId="5089"/>
    <cellStyle name="Kokku 4" xfId="5090"/>
    <cellStyle name="Kokku 4 2" xfId="5091"/>
    <cellStyle name="Kokku 5" xfId="5092"/>
    <cellStyle name="Kokku 6" xfId="5093"/>
    <cellStyle name="Kokku 6 2" xfId="6891"/>
    <cellStyle name="Kokku 6 2 2" xfId="13326"/>
    <cellStyle name="Kokku 6 2 2 2" xfId="17331"/>
    <cellStyle name="Kokku 6 2 3" xfId="17330"/>
    <cellStyle name="Kokku 6 3" xfId="11861"/>
    <cellStyle name="Kokku 6 3 2" xfId="17332"/>
    <cellStyle name="Kokku 6 4" xfId="17329"/>
    <cellStyle name="Kokku 7" xfId="6141"/>
    <cellStyle name="Kokku 7 2" xfId="14469"/>
    <cellStyle name="Kokku 7 2 2" xfId="17334"/>
    <cellStyle name="Kokku 7 2 2 2" xfId="22266"/>
    <cellStyle name="Kokku 7 2 2 3" xfId="22267"/>
    <cellStyle name="Kokku 7 2 2 4" xfId="22268"/>
    <cellStyle name="Kokku 7 2 3" xfId="22269"/>
    <cellStyle name="Kokku 7 2 4" xfId="22270"/>
    <cellStyle name="Kokku 7 2 5" xfId="22271"/>
    <cellStyle name="Kokku 7 3" xfId="17333"/>
    <cellStyle name="Kokku 7 3 2" xfId="22272"/>
    <cellStyle name="Kokku 7 3 3" xfId="22273"/>
    <cellStyle name="Kokku 7 3 4" xfId="22274"/>
    <cellStyle name="Kokku 8" xfId="11080"/>
    <cellStyle name="Kokku 9" xfId="11295"/>
    <cellStyle name="Kokku 9 2" xfId="11361"/>
    <cellStyle name="Kokku 9 2 2" xfId="17336"/>
    <cellStyle name="Kokku 9 2 2 2" xfId="22275"/>
    <cellStyle name="Kokku 9 2 2 3" xfId="22276"/>
    <cellStyle name="Kokku 9 2 2 4" xfId="22277"/>
    <cellStyle name="Kokku 9 2 3" xfId="22278"/>
    <cellStyle name="Kokku 9 2 4" xfId="22279"/>
    <cellStyle name="Kokku 9 2 5" xfId="22280"/>
    <cellStyle name="Kokku 9 3" xfId="17335"/>
    <cellStyle name="Kokku 9 3 2" xfId="22281"/>
    <cellStyle name="Kokku 9 3 3" xfId="22282"/>
    <cellStyle name="Kokku 9 3 4" xfId="22283"/>
    <cellStyle name="Koma 2" xfId="58"/>
    <cellStyle name="Koma 2 10" xfId="11081"/>
    <cellStyle name="Koma 2 10 2" xfId="14480"/>
    <cellStyle name="Koma 2 10 2 2" xfId="17339"/>
    <cellStyle name="Koma 2 10 3" xfId="17338"/>
    <cellStyle name="Koma 2 11" xfId="11304"/>
    <cellStyle name="Koma 2 11 2" xfId="17340"/>
    <cellStyle name="Koma 2 12" xfId="17337"/>
    <cellStyle name="Koma 2 2" xfId="85"/>
    <cellStyle name="Koma 2 2 2" xfId="5096"/>
    <cellStyle name="Koma 2 2 2 2" xfId="5097"/>
    <cellStyle name="Koma 2 2 3" xfId="5098"/>
    <cellStyle name="Koma 2 2 4" xfId="6155"/>
    <cellStyle name="Koma 2 2 4 2" xfId="7716"/>
    <cellStyle name="Koma 2 2 4 2 2" xfId="14151"/>
    <cellStyle name="Koma 2 2 4 2 2 2" xfId="17344"/>
    <cellStyle name="Koma 2 2 4 2 3" xfId="17343"/>
    <cellStyle name="Koma 2 2 4 3" xfId="12689"/>
    <cellStyle name="Koma 2 2 4 3 2" xfId="17345"/>
    <cellStyle name="Koma 2 2 4 4" xfId="17342"/>
    <cellStyle name="Koma 2 2 5" xfId="5095"/>
    <cellStyle name="Koma 2 2 6" xfId="11082"/>
    <cellStyle name="Koma 2 2 7" xfId="11326"/>
    <cellStyle name="Koma 2 2 7 2" xfId="17346"/>
    <cellStyle name="Koma 2 2 8" xfId="17341"/>
    <cellStyle name="Koma 2 3" xfId="5099"/>
    <cellStyle name="Koma 2 3 2" xfId="5100"/>
    <cellStyle name="Koma 2 4" xfId="5101"/>
    <cellStyle name="Koma 2 5" xfId="5102"/>
    <cellStyle name="Koma 2 6" xfId="6148"/>
    <cellStyle name="Koma 2 6 2" xfId="7714"/>
    <cellStyle name="Koma 2 6 2 2" xfId="14149"/>
    <cellStyle name="Koma 2 6 2 2 2" xfId="17349"/>
    <cellStyle name="Koma 2 6 2 3" xfId="17348"/>
    <cellStyle name="Koma 2 6 3" xfId="12687"/>
    <cellStyle name="Koma 2 6 3 2" xfId="17350"/>
    <cellStyle name="Koma 2 6 4" xfId="17347"/>
    <cellStyle name="Koma 2 7" xfId="5094"/>
    <cellStyle name="Koma 2 8" xfId="8263"/>
    <cellStyle name="Koma 2 9" xfId="11083"/>
    <cellStyle name="Koma 3" xfId="5103"/>
    <cellStyle name="Koma 4" xfId="6127"/>
    <cellStyle name="Koma 5" xfId="11084"/>
    <cellStyle name="Koma 6" xfId="11279"/>
    <cellStyle name="Koma 7" xfId="22284"/>
    <cellStyle name="Koma 8" xfId="20"/>
    <cellStyle name="Kontrolli lahtrit 2" xfId="5104"/>
    <cellStyle name="Lingitud lahter 2" xfId="5105"/>
    <cellStyle name="Lingitud lahter 2 2" xfId="5106"/>
    <cellStyle name="Lingitud lahter 2 3" xfId="11085"/>
    <cellStyle name="Lingitud lahter 3" xfId="5107"/>
    <cellStyle name="Lingitud lahter 4" xfId="5108"/>
    <cellStyle name="Lingitud lahter 5" xfId="6142"/>
    <cellStyle name="Lingitud lahter 6" xfId="11086"/>
    <cellStyle name="Lingitud lahter 7" xfId="11296"/>
    <cellStyle name="Lingitud lahter 8" xfId="22285"/>
    <cellStyle name="Lingitud lahter 9" xfId="48"/>
    <cellStyle name="Linked Cell" xfId="5109"/>
    <cellStyle name="Linked Cell 10" xfId="5110"/>
    <cellStyle name="Linked Cell 11" xfId="5111"/>
    <cellStyle name="Linked Cell 12" xfId="5112"/>
    <cellStyle name="Linked Cell 13" xfId="5113"/>
    <cellStyle name="Linked Cell 14" xfId="5114"/>
    <cellStyle name="Linked Cell 15" xfId="5115"/>
    <cellStyle name="Linked Cell 16" xfId="5116"/>
    <cellStyle name="Linked Cell 17" xfId="8264"/>
    <cellStyle name="Linked Cell 2" xfId="382"/>
    <cellStyle name="Linked Cell 2 10" xfId="5118"/>
    <cellStyle name="Linked Cell 2 10 2" xfId="8265"/>
    <cellStyle name="Linked Cell 2 11" xfId="5119"/>
    <cellStyle name="Linked Cell 2 11 2" xfId="8266"/>
    <cellStyle name="Linked Cell 2 12" xfId="5120"/>
    <cellStyle name="Linked Cell 2 12 2" xfId="8267"/>
    <cellStyle name="Linked Cell 2 13" xfId="5121"/>
    <cellStyle name="Linked Cell 2 13 2" xfId="5122"/>
    <cellStyle name="Linked Cell 2 13 2 2" xfId="5123"/>
    <cellStyle name="Linked Cell 2 13 2 3" xfId="5124"/>
    <cellStyle name="Linked Cell 2 13 2 4" xfId="8269"/>
    <cellStyle name="Linked Cell 2 13 3" xfId="5125"/>
    <cellStyle name="Linked Cell 2 13 3 2" xfId="8270"/>
    <cellStyle name="Linked Cell 2 13 4" xfId="8268"/>
    <cellStyle name="Linked Cell 2 14" xfId="5126"/>
    <cellStyle name="Linked Cell 2 14 2" xfId="8271"/>
    <cellStyle name="Linked Cell 2 15" xfId="5127"/>
    <cellStyle name="Linked Cell 2 15 2" xfId="8272"/>
    <cellStyle name="Linked Cell 2 16" xfId="5128"/>
    <cellStyle name="Linked Cell 2 17" xfId="5129"/>
    <cellStyle name="Linked Cell 2 18" xfId="5130"/>
    <cellStyle name="Linked Cell 2 19" xfId="5131"/>
    <cellStyle name="Linked Cell 2 2" xfId="5132"/>
    <cellStyle name="Linked Cell 2 2 10" xfId="5133"/>
    <cellStyle name="Linked Cell 2 2 11" xfId="5134"/>
    <cellStyle name="Linked Cell 2 2 12" xfId="5135"/>
    <cellStyle name="Linked Cell 2 2 13" xfId="5136"/>
    <cellStyle name="Linked Cell 2 2 14" xfId="5137"/>
    <cellStyle name="Linked Cell 2 2 15" xfId="5138"/>
    <cellStyle name="Linked Cell 2 2 16" xfId="5139"/>
    <cellStyle name="Linked Cell 2 2 17" xfId="8273"/>
    <cellStyle name="Linked Cell 2 2 2" xfId="5140"/>
    <cellStyle name="Linked Cell 2 2 3" xfId="5141"/>
    <cellStyle name="Linked Cell 2 2 4" xfId="5142"/>
    <cellStyle name="Linked Cell 2 2 5" xfId="5143"/>
    <cellStyle name="Linked Cell 2 2 6" xfId="5144"/>
    <cellStyle name="Linked Cell 2 2 7" xfId="5145"/>
    <cellStyle name="Linked Cell 2 2 8" xfId="5146"/>
    <cellStyle name="Linked Cell 2 2 9" xfId="5147"/>
    <cellStyle name="Linked Cell 2 20" xfId="5148"/>
    <cellStyle name="Linked Cell 2 21" xfId="5149"/>
    <cellStyle name="Linked Cell 2 22" xfId="5150"/>
    <cellStyle name="Linked Cell 2 23" xfId="5151"/>
    <cellStyle name="Linked Cell 2 24" xfId="5152"/>
    <cellStyle name="Linked Cell 2 25" xfId="5153"/>
    <cellStyle name="Linked Cell 2 26" xfId="5154"/>
    <cellStyle name="Linked Cell 2 27" xfId="6184"/>
    <cellStyle name="Linked Cell 2 28" xfId="5117"/>
    <cellStyle name="Linked Cell 2 29" xfId="11087"/>
    <cellStyle name="Linked Cell 2 3" xfId="5155"/>
    <cellStyle name="Linked Cell 2 3 2" xfId="8274"/>
    <cellStyle name="Linked Cell 2 30" xfId="11088"/>
    <cellStyle name="Linked Cell 2 4" xfId="5156"/>
    <cellStyle name="Linked Cell 2 4 2" xfId="8275"/>
    <cellStyle name="Linked Cell 2 5" xfId="5157"/>
    <cellStyle name="Linked Cell 2 5 2" xfId="8276"/>
    <cellStyle name="Linked Cell 2 6" xfId="5158"/>
    <cellStyle name="Linked Cell 2 6 2" xfId="8277"/>
    <cellStyle name="Linked Cell 2 7" xfId="5159"/>
    <cellStyle name="Linked Cell 2 7 2" xfId="8278"/>
    <cellStyle name="Linked Cell 2 8" xfId="5160"/>
    <cellStyle name="Linked Cell 2 8 2" xfId="8279"/>
    <cellStyle name="Linked Cell 2 9" xfId="5161"/>
    <cellStyle name="Linked Cell 2 9 2" xfId="8280"/>
    <cellStyle name="Linked Cell 3" xfId="383"/>
    <cellStyle name="Linked Cell 3 10" xfId="5163"/>
    <cellStyle name="Linked Cell 3 10 2" xfId="8281"/>
    <cellStyle name="Linked Cell 3 11" xfId="5164"/>
    <cellStyle name="Linked Cell 3 11 2" xfId="8282"/>
    <cellStyle name="Linked Cell 3 12" xfId="5165"/>
    <cellStyle name="Linked Cell 3 12 2" xfId="8283"/>
    <cellStyle name="Linked Cell 3 13" xfId="5166"/>
    <cellStyle name="Linked Cell 3 13 2" xfId="8284"/>
    <cellStyle name="Linked Cell 3 14" xfId="5167"/>
    <cellStyle name="Linked Cell 3 14 2" xfId="8285"/>
    <cellStyle name="Linked Cell 3 15" xfId="6185"/>
    <cellStyle name="Linked Cell 3 16" xfId="5162"/>
    <cellStyle name="Linked Cell 3 17" xfId="11089"/>
    <cellStyle name="Linked Cell 3 2" xfId="5168"/>
    <cellStyle name="Linked Cell 3 2 2" xfId="8286"/>
    <cellStyle name="Linked Cell 3 3" xfId="5169"/>
    <cellStyle name="Linked Cell 3 3 2" xfId="8287"/>
    <cellStyle name="Linked Cell 3 4" xfId="5170"/>
    <cellStyle name="Linked Cell 3 4 2" xfId="8288"/>
    <cellStyle name="Linked Cell 3 5" xfId="5171"/>
    <cellStyle name="Linked Cell 3 5 2" xfId="8289"/>
    <cellStyle name="Linked Cell 3 6" xfId="5172"/>
    <cellStyle name="Linked Cell 3 6 2" xfId="8290"/>
    <cellStyle name="Linked Cell 3 7" xfId="5173"/>
    <cellStyle name="Linked Cell 3 7 2" xfId="8291"/>
    <cellStyle name="Linked Cell 3 8" xfId="5174"/>
    <cellStyle name="Linked Cell 3 8 2" xfId="8292"/>
    <cellStyle name="Linked Cell 3 9" xfId="5175"/>
    <cellStyle name="Linked Cell 3 9 2" xfId="8293"/>
    <cellStyle name="Linked Cell 4" xfId="5176"/>
    <cellStyle name="Linked Cell 4 10" xfId="5177"/>
    <cellStyle name="Linked Cell 4 11" xfId="5178"/>
    <cellStyle name="Linked Cell 4 12" xfId="5179"/>
    <cellStyle name="Linked Cell 4 13" xfId="5180"/>
    <cellStyle name="Linked Cell 4 14" xfId="5181"/>
    <cellStyle name="Linked Cell 4 15" xfId="8294"/>
    <cellStyle name="Linked Cell 4 2" xfId="5182"/>
    <cellStyle name="Linked Cell 4 2 2" xfId="8295"/>
    <cellStyle name="Linked Cell 4 3" xfId="5183"/>
    <cellStyle name="Linked Cell 4 3 2" xfId="8296"/>
    <cellStyle name="Linked Cell 4 4" xfId="5184"/>
    <cellStyle name="Linked Cell 4 5" xfId="5185"/>
    <cellStyle name="Linked Cell 4 6" xfId="5186"/>
    <cellStyle name="Linked Cell 4 7" xfId="5187"/>
    <cellStyle name="Linked Cell 4 8" xfId="5188"/>
    <cellStyle name="Linked Cell 4 9" xfId="5189"/>
    <cellStyle name="Linked Cell 5" xfId="5190"/>
    <cellStyle name="Linked Cell 5 2" xfId="8297"/>
    <cellStyle name="Linked Cell 6" xfId="5191"/>
    <cellStyle name="Linked Cell 7" xfId="5192"/>
    <cellStyle name="Linked Cell 8" xfId="5193"/>
    <cellStyle name="Linked Cell 9" xfId="5194"/>
    <cellStyle name="Märkus 10" xfId="6254"/>
    <cellStyle name="Märkus 10 2" xfId="11090"/>
    <cellStyle name="Märkus 10 3" xfId="11519"/>
    <cellStyle name="Märkus 10 3 2" xfId="17352"/>
    <cellStyle name="Märkus 10 3 2 2" xfId="22286"/>
    <cellStyle name="Märkus 10 3 2 3" xfId="22287"/>
    <cellStyle name="Märkus 10 3 2 4" xfId="22288"/>
    <cellStyle name="Märkus 10 3 3" xfId="22289"/>
    <cellStyle name="Märkus 10 3 4" xfId="22290"/>
    <cellStyle name="Märkus 10 3 5" xfId="22291"/>
    <cellStyle name="Märkus 10 4" xfId="17351"/>
    <cellStyle name="Märkus 10 4 2" xfId="22292"/>
    <cellStyle name="Märkus 10 4 3" xfId="22293"/>
    <cellStyle name="Märkus 10 4 4" xfId="22294"/>
    <cellStyle name="Märkus 11" xfId="8298"/>
    <cellStyle name="Märkus 11 2" xfId="11091"/>
    <cellStyle name="Märkus 11 3" xfId="14599"/>
    <cellStyle name="Märkus 11 3 2" xfId="17354"/>
    <cellStyle name="Märkus 11 3 2 2" xfId="22295"/>
    <cellStyle name="Märkus 11 3 2 3" xfId="22296"/>
    <cellStyle name="Märkus 11 3 2 4" xfId="22297"/>
    <cellStyle name="Märkus 11 3 3" xfId="22298"/>
    <cellStyle name="Märkus 11 3 4" xfId="22299"/>
    <cellStyle name="Märkus 11 3 5" xfId="22300"/>
    <cellStyle name="Märkus 11 4" xfId="17353"/>
    <cellStyle name="Märkus 11 4 2" xfId="22301"/>
    <cellStyle name="Märkus 11 4 3" xfId="22302"/>
    <cellStyle name="Märkus 11 4 4" xfId="22303"/>
    <cellStyle name="Märkus 12" xfId="11092"/>
    <cellStyle name="Märkus 13" xfId="11297"/>
    <cellStyle name="Märkus 13 2" xfId="14552"/>
    <cellStyle name="Märkus 13 2 2" xfId="17356"/>
    <cellStyle name="Märkus 13 2 2 2" xfId="22304"/>
    <cellStyle name="Märkus 13 2 2 3" xfId="22305"/>
    <cellStyle name="Märkus 13 2 2 4" xfId="22306"/>
    <cellStyle name="Märkus 13 2 3" xfId="22307"/>
    <cellStyle name="Märkus 13 2 4" xfId="22308"/>
    <cellStyle name="Märkus 13 2 5" xfId="22309"/>
    <cellStyle name="Märkus 13 3" xfId="17355"/>
    <cellStyle name="Märkus 13 3 2" xfId="22310"/>
    <cellStyle name="Märkus 13 3 3" xfId="22311"/>
    <cellStyle name="Märkus 13 3 4" xfId="22312"/>
    <cellStyle name="Märkus 14" xfId="22313"/>
    <cellStyle name="Märkus 15" xfId="49"/>
    <cellStyle name="Märkus 2" xfId="80"/>
    <cellStyle name="Märkus 2 10" xfId="6381"/>
    <cellStyle name="Märkus 2 10 2" xfId="7839"/>
    <cellStyle name="Märkus 2 10 2 2" xfId="14274"/>
    <cellStyle name="Märkus 2 10 2 2 2" xfId="17360"/>
    <cellStyle name="Märkus 2 10 2 3" xfId="17359"/>
    <cellStyle name="Märkus 2 10 3" xfId="12816"/>
    <cellStyle name="Märkus 2 10 3 2" xfId="17361"/>
    <cellStyle name="Märkus 2 10 4" xfId="17358"/>
    <cellStyle name="Märkus 2 11" xfId="5195"/>
    <cellStyle name="Märkus 2 12" xfId="8299"/>
    <cellStyle name="Märkus 2 13" xfId="11093"/>
    <cellStyle name="Märkus 2 13 2" xfId="14481"/>
    <cellStyle name="Märkus 2 13 2 2" xfId="17363"/>
    <cellStyle name="Märkus 2 13 3" xfId="17362"/>
    <cellStyle name="Märkus 2 14" xfId="11094"/>
    <cellStyle name="Märkus 2 14 2" xfId="14482"/>
    <cellStyle name="Märkus 2 14 2 2" xfId="17365"/>
    <cellStyle name="Märkus 2 14 2 2 2" xfId="22314"/>
    <cellStyle name="Märkus 2 14 2 2 3" xfId="22315"/>
    <cellStyle name="Märkus 2 14 2 2 4" xfId="22316"/>
    <cellStyle name="Märkus 2 14 2 3" xfId="22317"/>
    <cellStyle name="Märkus 2 14 2 4" xfId="22318"/>
    <cellStyle name="Märkus 2 14 2 5" xfId="22319"/>
    <cellStyle name="Märkus 2 14 3" xfId="17364"/>
    <cellStyle name="Märkus 2 14 3 2" xfId="22320"/>
    <cellStyle name="Märkus 2 14 3 3" xfId="22321"/>
    <cellStyle name="Märkus 2 14 3 4" xfId="22322"/>
    <cellStyle name="Märkus 2 14 4" xfId="22323"/>
    <cellStyle name="Märkus 2 14 5" xfId="22324"/>
    <cellStyle name="Märkus 2 15" xfId="17357"/>
    <cellStyle name="Märkus 2 15 2" xfId="22325"/>
    <cellStyle name="Märkus 2 15 3" xfId="22326"/>
    <cellStyle name="Märkus 2 15 4" xfId="22327"/>
    <cellStyle name="Märkus 2 2" xfId="5196"/>
    <cellStyle name="Märkus 2 2 2" xfId="5197"/>
    <cellStyle name="Märkus 2 2 2 2" xfId="6383"/>
    <cellStyle name="Märkus 2 2 2 2 2" xfId="7841"/>
    <cellStyle name="Märkus 2 2 2 2 2 2" xfId="14276"/>
    <cellStyle name="Märkus 2 2 2 2 2 2 2" xfId="17368"/>
    <cellStyle name="Märkus 2 2 2 2 2 3" xfId="17367"/>
    <cellStyle name="Märkus 2 2 2 2 3" xfId="12818"/>
    <cellStyle name="Märkus 2 2 2 2 3 2" xfId="17369"/>
    <cellStyle name="Märkus 2 2 2 2 4" xfId="17366"/>
    <cellStyle name="Märkus 2 2 2 3" xfId="11095"/>
    <cellStyle name="Märkus 2 2 2 3 2" xfId="14483"/>
    <cellStyle name="Märkus 2 2 2 3 2 2" xfId="17371"/>
    <cellStyle name="Märkus 2 2 2 3 3" xfId="17370"/>
    <cellStyle name="Märkus 2 2 3" xfId="5198"/>
    <cellStyle name="Märkus 2 2 4" xfId="6382"/>
    <cellStyle name="Märkus 2 2 4 2" xfId="7840"/>
    <cellStyle name="Märkus 2 2 4 2 2" xfId="14275"/>
    <cellStyle name="Märkus 2 2 4 2 2 2" xfId="17374"/>
    <cellStyle name="Märkus 2 2 4 2 3" xfId="17373"/>
    <cellStyle name="Märkus 2 2 4 3" xfId="12817"/>
    <cellStyle name="Märkus 2 2 4 3 2" xfId="17375"/>
    <cellStyle name="Märkus 2 2 4 4" xfId="17372"/>
    <cellStyle name="Märkus 2 2 5" xfId="8300"/>
    <cellStyle name="Märkus 2 2 6" xfId="11096"/>
    <cellStyle name="Märkus 2 2 6 2" xfId="14484"/>
    <cellStyle name="Märkus 2 2 6 2 2" xfId="17377"/>
    <cellStyle name="Märkus 2 2 6 3" xfId="17376"/>
    <cellStyle name="Märkus 2 3" xfId="5199"/>
    <cellStyle name="Märkus 2 3 2" xfId="6384"/>
    <cellStyle name="Märkus 2 3 2 2" xfId="7842"/>
    <cellStyle name="Märkus 2 3 2 2 2" xfId="14277"/>
    <cellStyle name="Märkus 2 3 2 2 2 2" xfId="17380"/>
    <cellStyle name="Märkus 2 3 2 2 3" xfId="17379"/>
    <cellStyle name="Märkus 2 3 2 3" xfId="12819"/>
    <cellStyle name="Märkus 2 3 2 3 2" xfId="17381"/>
    <cellStyle name="Märkus 2 3 2 4" xfId="17378"/>
    <cellStyle name="Märkus 2 3 3" xfId="8301"/>
    <cellStyle name="Märkus 2 3 4" xfId="11097"/>
    <cellStyle name="Märkus 2 3 4 2" xfId="14485"/>
    <cellStyle name="Märkus 2 3 4 2 2" xfId="17383"/>
    <cellStyle name="Märkus 2 3 4 3" xfId="17382"/>
    <cellStyle name="Märkus 2 4" xfId="5200"/>
    <cellStyle name="Märkus 2 4 2" xfId="8302"/>
    <cellStyle name="Märkus 2 4 3" xfId="11098"/>
    <cellStyle name="Märkus 2 4 3 2" xfId="14486"/>
    <cellStyle name="Märkus 2 4 3 2 2" xfId="17385"/>
    <cellStyle name="Märkus 2 4 3 3" xfId="17384"/>
    <cellStyle name="Märkus 2 5" xfId="5201"/>
    <cellStyle name="Märkus 2 6" xfId="5202"/>
    <cellStyle name="Märkus 2 7" xfId="5203"/>
    <cellStyle name="Märkus 2 8" xfId="6154"/>
    <cellStyle name="Märkus 2 8 2" xfId="11099"/>
    <cellStyle name="Märkus 2 8 3" xfId="11527"/>
    <cellStyle name="Märkus 2 8 3 2" xfId="17387"/>
    <cellStyle name="Märkus 2 8 3 2 2" xfId="22328"/>
    <cellStyle name="Märkus 2 8 3 2 3" xfId="22329"/>
    <cellStyle name="Märkus 2 8 3 2 4" xfId="22330"/>
    <cellStyle name="Märkus 2 8 3 3" xfId="22331"/>
    <cellStyle name="Märkus 2 8 3 4" xfId="22332"/>
    <cellStyle name="Märkus 2 8 3 5" xfId="22333"/>
    <cellStyle name="Märkus 2 8 4" xfId="17386"/>
    <cellStyle name="Märkus 2 8 4 2" xfId="22334"/>
    <cellStyle name="Märkus 2 8 4 3" xfId="22335"/>
    <cellStyle name="Märkus 2 8 4 4" xfId="22336"/>
    <cellStyle name="Märkus 2 9" xfId="6260"/>
    <cellStyle name="Märkus 2 9 2" xfId="11100"/>
    <cellStyle name="Märkus 2 9 3" xfId="14455"/>
    <cellStyle name="Märkus 2 9 3 2" xfId="17389"/>
    <cellStyle name="Märkus 2 9 3 2 2" xfId="22337"/>
    <cellStyle name="Märkus 2 9 3 2 3" xfId="22338"/>
    <cellStyle name="Märkus 2 9 3 2 4" xfId="22339"/>
    <cellStyle name="Märkus 2 9 3 3" xfId="22340"/>
    <cellStyle name="Märkus 2 9 3 4" xfId="22341"/>
    <cellStyle name="Märkus 2 9 3 5" xfId="22342"/>
    <cellStyle name="Märkus 2 9 4" xfId="17388"/>
    <cellStyle name="Märkus 2 9 4 2" xfId="22343"/>
    <cellStyle name="Märkus 2 9 4 3" xfId="22344"/>
    <cellStyle name="Märkus 2 9 4 4" xfId="22345"/>
    <cellStyle name="Märkus 3" xfId="5204"/>
    <cellStyle name="Märkus 3 2" xfId="5205"/>
    <cellStyle name="Märkus 3 2 2" xfId="6387"/>
    <cellStyle name="Märkus 3 2 2 2" xfId="7845"/>
    <cellStyle name="Märkus 3 2 2 2 2" xfId="14280"/>
    <cellStyle name="Märkus 3 2 2 2 2 2" xfId="17392"/>
    <cellStyle name="Märkus 3 2 2 2 3" xfId="17391"/>
    <cellStyle name="Märkus 3 2 2 3" xfId="11101"/>
    <cellStyle name="Märkus 3 2 2 3 2" xfId="14487"/>
    <cellStyle name="Märkus 3 2 2 3 2 2" xfId="17394"/>
    <cellStyle name="Märkus 3 2 2 3 3" xfId="17393"/>
    <cellStyle name="Märkus 3 2 2 4" xfId="12822"/>
    <cellStyle name="Märkus 3 2 2 4 2" xfId="17395"/>
    <cellStyle name="Märkus 3 2 2 5" xfId="17390"/>
    <cellStyle name="Märkus 3 2 3" xfId="6386"/>
    <cellStyle name="Märkus 3 2 3 2" xfId="7844"/>
    <cellStyle name="Märkus 3 2 3 2 2" xfId="14279"/>
    <cellStyle name="Märkus 3 2 3 2 2 2" xfId="17398"/>
    <cellStyle name="Märkus 3 2 3 2 3" xfId="17397"/>
    <cellStyle name="Märkus 3 2 3 3" xfId="12821"/>
    <cellStyle name="Märkus 3 2 3 3 2" xfId="17399"/>
    <cellStyle name="Märkus 3 2 3 4" xfId="17396"/>
    <cellStyle name="Märkus 3 2 4" xfId="11102"/>
    <cellStyle name="Märkus 3 2 4 2" xfId="14488"/>
    <cellStyle name="Märkus 3 2 4 2 2" xfId="17401"/>
    <cellStyle name="Märkus 3 2 4 3" xfId="17400"/>
    <cellStyle name="Märkus 3 3" xfId="5206"/>
    <cellStyle name="Märkus 3 3 2" xfId="6388"/>
    <cellStyle name="Märkus 3 3 2 2" xfId="7846"/>
    <cellStyle name="Märkus 3 3 2 2 2" xfId="14281"/>
    <cellStyle name="Märkus 3 3 2 2 2 2" xfId="17404"/>
    <cellStyle name="Märkus 3 3 2 2 3" xfId="17403"/>
    <cellStyle name="Märkus 3 3 2 3" xfId="12823"/>
    <cellStyle name="Märkus 3 3 2 3 2" xfId="17405"/>
    <cellStyle name="Märkus 3 3 2 4" xfId="17402"/>
    <cellStyle name="Märkus 3 3 3" xfId="11103"/>
    <cellStyle name="Märkus 3 3 3 2" xfId="14489"/>
    <cellStyle name="Märkus 3 3 3 2 2" xfId="17407"/>
    <cellStyle name="Märkus 3 3 3 3" xfId="17406"/>
    <cellStyle name="Märkus 3 4" xfId="6385"/>
    <cellStyle name="Märkus 3 4 2" xfId="7843"/>
    <cellStyle name="Märkus 3 4 2 2" xfId="14278"/>
    <cellStyle name="Märkus 3 4 2 2 2" xfId="17410"/>
    <cellStyle name="Märkus 3 4 2 3" xfId="17409"/>
    <cellStyle name="Märkus 3 4 3" xfId="12820"/>
    <cellStyle name="Märkus 3 4 3 2" xfId="17411"/>
    <cellStyle name="Märkus 3 4 4" xfId="17408"/>
    <cellStyle name="Märkus 3 5" xfId="11104"/>
    <cellStyle name="Märkus 3 5 2" xfId="14490"/>
    <cellStyle name="Märkus 3 5 2 2" xfId="17413"/>
    <cellStyle name="Märkus 3 5 3" xfId="17412"/>
    <cellStyle name="Märkus 4" xfId="5207"/>
    <cellStyle name="Märkus 4 2" xfId="5208"/>
    <cellStyle name="Märkus 4 2 2" xfId="6390"/>
    <cellStyle name="Märkus 4 2 2 2" xfId="7848"/>
    <cellStyle name="Märkus 4 2 2 2 2" xfId="14283"/>
    <cellStyle name="Märkus 4 2 2 2 2 2" xfId="17416"/>
    <cellStyle name="Märkus 4 2 2 2 3" xfId="17415"/>
    <cellStyle name="Märkus 4 2 2 3" xfId="12825"/>
    <cellStyle name="Märkus 4 2 2 3 2" xfId="17417"/>
    <cellStyle name="Märkus 4 2 2 4" xfId="17414"/>
    <cellStyle name="Märkus 4 2 3" xfId="11105"/>
    <cellStyle name="Märkus 4 2 3 2" xfId="14491"/>
    <cellStyle name="Märkus 4 2 3 2 2" xfId="17419"/>
    <cellStyle name="Märkus 4 2 3 3" xfId="17418"/>
    <cellStyle name="Märkus 4 3" xfId="6389"/>
    <cellStyle name="Märkus 4 3 2" xfId="7847"/>
    <cellStyle name="Märkus 4 3 2 2" xfId="14282"/>
    <cellStyle name="Märkus 4 3 2 2 2" xfId="17422"/>
    <cellStyle name="Märkus 4 3 2 3" xfId="17421"/>
    <cellStyle name="Märkus 4 3 3" xfId="12824"/>
    <cellStyle name="Märkus 4 3 3 2" xfId="17423"/>
    <cellStyle name="Märkus 4 3 4" xfId="17420"/>
    <cellStyle name="Märkus 4 4" xfId="11106"/>
    <cellStyle name="Märkus 4 4 2" xfId="14492"/>
    <cellStyle name="Märkus 4 4 2 2" xfId="17425"/>
    <cellStyle name="Märkus 4 4 3" xfId="17424"/>
    <cellStyle name="Märkus 5" xfId="5209"/>
    <cellStyle name="Märkus 5 2" xfId="5210"/>
    <cellStyle name="Märkus 5 2 2" xfId="6392"/>
    <cellStyle name="Märkus 5 2 2 2" xfId="7850"/>
    <cellStyle name="Märkus 5 2 2 2 2" xfId="14285"/>
    <cellStyle name="Märkus 5 2 2 2 2 2" xfId="17428"/>
    <cellStyle name="Märkus 5 2 2 2 3" xfId="17427"/>
    <cellStyle name="Märkus 5 2 2 3" xfId="12827"/>
    <cellStyle name="Märkus 5 2 2 3 2" xfId="17429"/>
    <cellStyle name="Märkus 5 2 2 4" xfId="17426"/>
    <cellStyle name="Märkus 5 2 3" xfId="11107"/>
    <cellStyle name="Märkus 5 2 3 2" xfId="14493"/>
    <cellStyle name="Märkus 5 2 3 2 2" xfId="17431"/>
    <cellStyle name="Märkus 5 2 3 3" xfId="17430"/>
    <cellStyle name="Märkus 5 3" xfId="6391"/>
    <cellStyle name="Märkus 5 3 2" xfId="7849"/>
    <cellStyle name="Märkus 5 3 2 2" xfId="14284"/>
    <cellStyle name="Märkus 5 3 2 2 2" xfId="17434"/>
    <cellStyle name="Märkus 5 3 2 3" xfId="17433"/>
    <cellStyle name="Märkus 5 3 3" xfId="12826"/>
    <cellStyle name="Märkus 5 3 3 2" xfId="17435"/>
    <cellStyle name="Märkus 5 3 4" xfId="17432"/>
    <cellStyle name="Märkus 5 4" xfId="11108"/>
    <cellStyle name="Märkus 5 4 2" xfId="14494"/>
    <cellStyle name="Märkus 5 4 2 2" xfId="17437"/>
    <cellStyle name="Märkus 5 4 3" xfId="17436"/>
    <cellStyle name="Märkus 6" xfId="5211"/>
    <cellStyle name="Märkus 6 2" xfId="6394"/>
    <cellStyle name="Märkus 6 2 2" xfId="7852"/>
    <cellStyle name="Märkus 6 2 2 2" xfId="14287"/>
    <cellStyle name="Märkus 6 2 2 2 2" xfId="17440"/>
    <cellStyle name="Märkus 6 2 2 3" xfId="17439"/>
    <cellStyle name="Märkus 6 2 3" xfId="11109"/>
    <cellStyle name="Märkus 6 2 3 2" xfId="14495"/>
    <cellStyle name="Märkus 6 2 3 2 2" xfId="17442"/>
    <cellStyle name="Märkus 6 2 3 3" xfId="17441"/>
    <cellStyle name="Märkus 6 2 4" xfId="12829"/>
    <cellStyle name="Märkus 6 2 4 2" xfId="17443"/>
    <cellStyle name="Märkus 6 2 5" xfId="17438"/>
    <cellStyle name="Märkus 6 3" xfId="6393"/>
    <cellStyle name="Märkus 6 3 2" xfId="7851"/>
    <cellStyle name="Märkus 6 3 2 2" xfId="14286"/>
    <cellStyle name="Märkus 6 3 2 2 2" xfId="17446"/>
    <cellStyle name="Märkus 6 3 2 3" xfId="17445"/>
    <cellStyle name="Märkus 6 3 3" xfId="12828"/>
    <cellStyle name="Märkus 6 3 3 2" xfId="17447"/>
    <cellStyle name="Märkus 6 3 4" xfId="17444"/>
    <cellStyle name="Märkus 6 4" xfId="11110"/>
    <cellStyle name="Märkus 6 4 2" xfId="14496"/>
    <cellStyle name="Märkus 6 4 2 2" xfId="17449"/>
    <cellStyle name="Märkus 6 4 3" xfId="17448"/>
    <cellStyle name="Märkus 7" xfId="5212"/>
    <cellStyle name="Märkus 7 2" xfId="6396"/>
    <cellStyle name="Märkus 7 2 2" xfId="7854"/>
    <cellStyle name="Märkus 7 2 2 2" xfId="14289"/>
    <cellStyle name="Märkus 7 2 2 2 2" xfId="17452"/>
    <cellStyle name="Märkus 7 2 2 3" xfId="17451"/>
    <cellStyle name="Märkus 7 2 3" xfId="11111"/>
    <cellStyle name="Märkus 7 2 3 2" xfId="14497"/>
    <cellStyle name="Märkus 7 2 3 2 2" xfId="17454"/>
    <cellStyle name="Märkus 7 2 3 3" xfId="17453"/>
    <cellStyle name="Märkus 7 2 4" xfId="12831"/>
    <cellStyle name="Märkus 7 2 4 2" xfId="17455"/>
    <cellStyle name="Märkus 7 2 5" xfId="17450"/>
    <cellStyle name="Märkus 7 3" xfId="6395"/>
    <cellStyle name="Märkus 7 3 2" xfId="7853"/>
    <cellStyle name="Märkus 7 3 2 2" xfId="14288"/>
    <cellStyle name="Märkus 7 3 2 2 2" xfId="17458"/>
    <cellStyle name="Märkus 7 3 2 3" xfId="17457"/>
    <cellStyle name="Märkus 7 3 3" xfId="12830"/>
    <cellStyle name="Märkus 7 3 3 2" xfId="17459"/>
    <cellStyle name="Märkus 7 3 4" xfId="17456"/>
    <cellStyle name="Märkus 7 4" xfId="11112"/>
    <cellStyle name="Märkus 7 4 2" xfId="14498"/>
    <cellStyle name="Märkus 7 4 2 2" xfId="17461"/>
    <cellStyle name="Märkus 7 4 3" xfId="17460"/>
    <cellStyle name="Märkus 8" xfId="5213"/>
    <cellStyle name="Märkus 8 2" xfId="6398"/>
    <cellStyle name="Märkus 8 2 2" xfId="7856"/>
    <cellStyle name="Märkus 8 2 2 2" xfId="14291"/>
    <cellStyle name="Märkus 8 2 2 2 2" xfId="17464"/>
    <cellStyle name="Märkus 8 2 2 3" xfId="17463"/>
    <cellStyle name="Märkus 8 2 3" xfId="11113"/>
    <cellStyle name="Märkus 8 2 3 2" xfId="14499"/>
    <cellStyle name="Märkus 8 2 3 2 2" xfId="17466"/>
    <cellStyle name="Märkus 8 2 3 3" xfId="17465"/>
    <cellStyle name="Märkus 8 2 4" xfId="12833"/>
    <cellStyle name="Märkus 8 2 4 2" xfId="17467"/>
    <cellStyle name="Märkus 8 2 5" xfId="17462"/>
    <cellStyle name="Märkus 8 3" xfId="6397"/>
    <cellStyle name="Märkus 8 3 2" xfId="7855"/>
    <cellStyle name="Märkus 8 3 2 2" xfId="14290"/>
    <cellStyle name="Märkus 8 3 2 2 2" xfId="17470"/>
    <cellStyle name="Märkus 8 3 2 3" xfId="17469"/>
    <cellStyle name="Märkus 8 3 3" xfId="12832"/>
    <cellStyle name="Märkus 8 3 3 2" xfId="17471"/>
    <cellStyle name="Märkus 8 3 4" xfId="17468"/>
    <cellStyle name="Märkus 8 4" xfId="11114"/>
    <cellStyle name="Märkus 8 4 2" xfId="14500"/>
    <cellStyle name="Märkus 8 4 2 2" xfId="17473"/>
    <cellStyle name="Märkus 8 4 3" xfId="17472"/>
    <cellStyle name="Märkus 9" xfId="6143"/>
    <cellStyle name="Märkus 9 2" xfId="6399"/>
    <cellStyle name="Märkus 9 2 2" xfId="7857"/>
    <cellStyle name="Märkus 9 2 2 2" xfId="14292"/>
    <cellStyle name="Märkus 9 2 2 2 2" xfId="17477"/>
    <cellStyle name="Märkus 9 2 2 3" xfId="17476"/>
    <cellStyle name="Märkus 9 2 3" xfId="12834"/>
    <cellStyle name="Märkus 9 2 3 2" xfId="17478"/>
    <cellStyle name="Märkus 9 2 4" xfId="17475"/>
    <cellStyle name="Märkus 9 3" xfId="11115"/>
    <cellStyle name="Märkus 9 4" xfId="11116"/>
    <cellStyle name="Märkus 9 4 2" xfId="14501"/>
    <cellStyle name="Märkus 9 4 2 2" xfId="17480"/>
    <cellStyle name="Märkus 9 4 3" xfId="17479"/>
    <cellStyle name="Märkus 9 5" xfId="14468"/>
    <cellStyle name="Märkus 9 5 2" xfId="17481"/>
    <cellStyle name="Märkus 9 5 2 2" xfId="22346"/>
    <cellStyle name="Märkus 9 5 2 3" xfId="22347"/>
    <cellStyle name="Märkus 9 5 2 4" xfId="22348"/>
    <cellStyle name="Märkus 9 5 3" xfId="22349"/>
    <cellStyle name="Märkus 9 5 4" xfId="22350"/>
    <cellStyle name="Märkus 9 5 5" xfId="22351"/>
    <cellStyle name="Märkus 9 6" xfId="17474"/>
    <cellStyle name="Märkus 9 6 2" xfId="22352"/>
    <cellStyle name="Märkus 9 6 3" xfId="22353"/>
    <cellStyle name="Märkus 9 6 4" xfId="22354"/>
    <cellStyle name="Neutraalne 10" xfId="22355"/>
    <cellStyle name="Neutraalne 11" xfId="50"/>
    <cellStyle name="Neutraalne 2" xfId="5214"/>
    <cellStyle name="Neutraalne 2 2" xfId="5215"/>
    <cellStyle name="Neutraalne 2 3" xfId="11117"/>
    <cellStyle name="Neutraalne 3" xfId="5216"/>
    <cellStyle name="Neutraalne 4" xfId="5217"/>
    <cellStyle name="Neutraalne 5" xfId="5218"/>
    <cellStyle name="Neutraalne 6" xfId="6144"/>
    <cellStyle name="Neutraalne 7" xfId="8303"/>
    <cellStyle name="Neutraalne 8" xfId="11118"/>
    <cellStyle name="Neutraalne 9" xfId="11298"/>
    <cellStyle name="Neutral" xfId="5219"/>
    <cellStyle name="Neutral 10" xfId="5220"/>
    <cellStyle name="Neutral 11" xfId="5221"/>
    <cellStyle name="Neutral 12" xfId="5222"/>
    <cellStyle name="Neutral 13" xfId="5223"/>
    <cellStyle name="Neutral 14" xfId="5224"/>
    <cellStyle name="Neutral 15" xfId="5225"/>
    <cellStyle name="Neutral 16" xfId="5226"/>
    <cellStyle name="Neutral 17" xfId="8304"/>
    <cellStyle name="Neutral 2" xfId="384"/>
    <cellStyle name="Neutral 2 10" xfId="5228"/>
    <cellStyle name="Neutral 2 10 2" xfId="8305"/>
    <cellStyle name="Neutral 2 11" xfId="5229"/>
    <cellStyle name="Neutral 2 11 2" xfId="8306"/>
    <cellStyle name="Neutral 2 12" xfId="5230"/>
    <cellStyle name="Neutral 2 12 2" xfId="8307"/>
    <cellStyle name="Neutral 2 13" xfId="5231"/>
    <cellStyle name="Neutral 2 13 2" xfId="5232"/>
    <cellStyle name="Neutral 2 13 2 2" xfId="5233"/>
    <cellStyle name="Neutral 2 13 2 3" xfId="5234"/>
    <cellStyle name="Neutral 2 13 2 4" xfId="8309"/>
    <cellStyle name="Neutral 2 13 3" xfId="5235"/>
    <cellStyle name="Neutral 2 13 3 2" xfId="8310"/>
    <cellStyle name="Neutral 2 13 4" xfId="8308"/>
    <cellStyle name="Neutral 2 14" xfId="5236"/>
    <cellStyle name="Neutral 2 14 2" xfId="8311"/>
    <cellStyle name="Neutral 2 15" xfId="5237"/>
    <cellStyle name="Neutral 2 15 2" xfId="8312"/>
    <cellStyle name="Neutral 2 16" xfId="5238"/>
    <cellStyle name="Neutral 2 17" xfId="5239"/>
    <cellStyle name="Neutral 2 18" xfId="5240"/>
    <cellStyle name="Neutral 2 19" xfId="5241"/>
    <cellStyle name="Neutral 2 2" xfId="5242"/>
    <cellStyle name="Neutral 2 2 10" xfId="5243"/>
    <cellStyle name="Neutral 2 2 11" xfId="5244"/>
    <cellStyle name="Neutral 2 2 12" xfId="5245"/>
    <cellStyle name="Neutral 2 2 13" xfId="5246"/>
    <cellStyle name="Neutral 2 2 14" xfId="5247"/>
    <cellStyle name="Neutral 2 2 15" xfId="5248"/>
    <cellStyle name="Neutral 2 2 16" xfId="5249"/>
    <cellStyle name="Neutral 2 2 17" xfId="8313"/>
    <cellStyle name="Neutral 2 2 2" xfId="5250"/>
    <cellStyle name="Neutral 2 2 3" xfId="5251"/>
    <cellStyle name="Neutral 2 2 4" xfId="5252"/>
    <cellStyle name="Neutral 2 2 5" xfId="5253"/>
    <cellStyle name="Neutral 2 2 6" xfId="5254"/>
    <cellStyle name="Neutral 2 2 7" xfId="5255"/>
    <cellStyle name="Neutral 2 2 8" xfId="5256"/>
    <cellStyle name="Neutral 2 2 9" xfId="5257"/>
    <cellStyle name="Neutral 2 20" xfId="5258"/>
    <cellStyle name="Neutral 2 21" xfId="5259"/>
    <cellStyle name="Neutral 2 22" xfId="5260"/>
    <cellStyle name="Neutral 2 23" xfId="5261"/>
    <cellStyle name="Neutral 2 24" xfId="5262"/>
    <cellStyle name="Neutral 2 25" xfId="5263"/>
    <cellStyle name="Neutral 2 26" xfId="5264"/>
    <cellStyle name="Neutral 2 27" xfId="6186"/>
    <cellStyle name="Neutral 2 28" xfId="5227"/>
    <cellStyle name="Neutral 2 29" xfId="11119"/>
    <cellStyle name="Neutral 2 3" xfId="5265"/>
    <cellStyle name="Neutral 2 3 2" xfId="8314"/>
    <cellStyle name="Neutral 2 30" xfId="11120"/>
    <cellStyle name="Neutral 2 4" xfId="5266"/>
    <cellStyle name="Neutral 2 4 2" xfId="8315"/>
    <cellStyle name="Neutral 2 5" xfId="5267"/>
    <cellStyle name="Neutral 2 5 2" xfId="8316"/>
    <cellStyle name="Neutral 2 6" xfId="5268"/>
    <cellStyle name="Neutral 2 6 2" xfId="8317"/>
    <cellStyle name="Neutral 2 7" xfId="5269"/>
    <cellStyle name="Neutral 2 7 2" xfId="8318"/>
    <cellStyle name="Neutral 2 8" xfId="5270"/>
    <cellStyle name="Neutral 2 8 2" xfId="8319"/>
    <cellStyle name="Neutral 2 9" xfId="5271"/>
    <cellStyle name="Neutral 2 9 2" xfId="8320"/>
    <cellStyle name="Neutral 3" xfId="385"/>
    <cellStyle name="Neutral 3 10" xfId="5273"/>
    <cellStyle name="Neutral 3 10 2" xfId="8321"/>
    <cellStyle name="Neutral 3 11" xfId="5274"/>
    <cellStyle name="Neutral 3 11 2" xfId="8322"/>
    <cellStyle name="Neutral 3 12" xfId="5275"/>
    <cellStyle name="Neutral 3 12 2" xfId="8323"/>
    <cellStyle name="Neutral 3 13" xfId="5276"/>
    <cellStyle name="Neutral 3 13 2" xfId="8324"/>
    <cellStyle name="Neutral 3 14" xfId="5277"/>
    <cellStyle name="Neutral 3 14 2" xfId="8325"/>
    <cellStyle name="Neutral 3 15" xfId="6187"/>
    <cellStyle name="Neutral 3 16" xfId="5272"/>
    <cellStyle name="Neutral 3 17" xfId="11121"/>
    <cellStyle name="Neutral 3 2" xfId="5278"/>
    <cellStyle name="Neutral 3 2 2" xfId="8326"/>
    <cellStyle name="Neutral 3 3" xfId="5279"/>
    <cellStyle name="Neutral 3 3 2" xfId="8327"/>
    <cellStyle name="Neutral 3 4" xfId="5280"/>
    <cellStyle name="Neutral 3 4 2" xfId="8328"/>
    <cellStyle name="Neutral 3 5" xfId="5281"/>
    <cellStyle name="Neutral 3 5 2" xfId="8329"/>
    <cellStyle name="Neutral 3 6" xfId="5282"/>
    <cellStyle name="Neutral 3 6 2" xfId="8330"/>
    <cellStyle name="Neutral 3 7" xfId="5283"/>
    <cellStyle name="Neutral 3 7 2" xfId="8331"/>
    <cellStyle name="Neutral 3 8" xfId="5284"/>
    <cellStyle name="Neutral 3 8 2" xfId="8332"/>
    <cellStyle name="Neutral 3 9" xfId="5285"/>
    <cellStyle name="Neutral 3 9 2" xfId="8333"/>
    <cellStyle name="Neutral 4" xfId="5286"/>
    <cellStyle name="Neutral 4 10" xfId="5287"/>
    <cellStyle name="Neutral 4 11" xfId="5288"/>
    <cellStyle name="Neutral 4 12" xfId="5289"/>
    <cellStyle name="Neutral 4 13" xfId="5290"/>
    <cellStyle name="Neutral 4 14" xfId="5291"/>
    <cellStyle name="Neutral 4 15" xfId="8334"/>
    <cellStyle name="Neutral 4 2" xfId="5292"/>
    <cellStyle name="Neutral 4 2 2" xfId="8335"/>
    <cellStyle name="Neutral 4 3" xfId="5293"/>
    <cellStyle name="Neutral 4 3 2" xfId="8336"/>
    <cellStyle name="Neutral 4 4" xfId="5294"/>
    <cellStyle name="Neutral 4 5" xfId="5295"/>
    <cellStyle name="Neutral 4 6" xfId="5296"/>
    <cellStyle name="Neutral 4 7" xfId="5297"/>
    <cellStyle name="Neutral 4 8" xfId="5298"/>
    <cellStyle name="Neutral 4 9" xfId="5299"/>
    <cellStyle name="Neutral 5" xfId="5300"/>
    <cellStyle name="Neutral 5 2" xfId="8337"/>
    <cellStyle name="Neutral 6" xfId="5301"/>
    <cellStyle name="Neutral 7" xfId="5302"/>
    <cellStyle name="Neutral 8" xfId="5303"/>
    <cellStyle name="Neutral 9" xfId="5304"/>
    <cellStyle name="Normaallaad" xfId="0" builtinId="0"/>
    <cellStyle name="Normaallaad 10" xfId="5305"/>
    <cellStyle name="Normaallaad 10 2" xfId="6400"/>
    <cellStyle name="Normaallaad 10 2 2" xfId="7858"/>
    <cellStyle name="Normaallaad 10 2 2 2" xfId="14293"/>
    <cellStyle name="Normaallaad 10 2 2 2 2" xfId="17485"/>
    <cellStyle name="Normaallaad 10 2 2 3" xfId="17484"/>
    <cellStyle name="Normaallaad 10 2 3" xfId="12835"/>
    <cellStyle name="Normaallaad 10 2 3 2" xfId="17486"/>
    <cellStyle name="Normaallaad 10 2 4" xfId="17483"/>
    <cellStyle name="Normaallaad 10 3" xfId="6892"/>
    <cellStyle name="Normaallaad 10 3 2" xfId="13327"/>
    <cellStyle name="Normaallaad 10 3 2 2" xfId="17488"/>
    <cellStyle name="Normaallaad 10 3 3" xfId="17487"/>
    <cellStyle name="Normaallaad 10 4" xfId="11865"/>
    <cellStyle name="Normaallaad 10 4 2" xfId="17489"/>
    <cellStyle name="Normaallaad 10 5" xfId="17482"/>
    <cellStyle name="Normaallaad 11" xfId="6126"/>
    <cellStyle name="Normaallaad 11 2" xfId="6401"/>
    <cellStyle name="Normaallaad 11 2 2" xfId="7859"/>
    <cellStyle name="Normaallaad 11 2 2 2" xfId="14294"/>
    <cellStyle name="Normaallaad 11 2 2 2 2" xfId="17492"/>
    <cellStyle name="Normaallaad 11 2 2 3" xfId="17491"/>
    <cellStyle name="Normaallaad 11 2 3" xfId="12836"/>
    <cellStyle name="Normaallaad 11 2 3 2" xfId="17493"/>
    <cellStyle name="Normaallaad 11 2 4" xfId="17490"/>
    <cellStyle name="Normaallaad 12" xfId="460"/>
    <cellStyle name="Normaallaad 12 2" xfId="11122"/>
    <cellStyle name="Normaallaad 12 3" xfId="11123"/>
    <cellStyle name="Normaallaad 12 4" xfId="11362"/>
    <cellStyle name="Normaallaad 12 4 2" xfId="17495"/>
    <cellStyle name="Normaallaad 12 5" xfId="17494"/>
    <cellStyle name="Normaallaad 13" xfId="6410"/>
    <cellStyle name="Normaallaad 13 2" xfId="12845"/>
    <cellStyle name="Normaallaad 13 2 2" xfId="17497"/>
    <cellStyle name="Normaallaad 13 3" xfId="17496"/>
    <cellStyle name="Normaallaad 14" xfId="7868"/>
    <cellStyle name="Normaallaad 14 2" xfId="14303"/>
    <cellStyle name="Normaallaad 15" xfId="8604"/>
    <cellStyle name="Normaallaad 15 2" xfId="14442"/>
    <cellStyle name="Normaallaad 15 2 2" xfId="17499"/>
    <cellStyle name="Normaallaad 15 3" xfId="17498"/>
    <cellStyle name="Normaallaad 16" xfId="11124"/>
    <cellStyle name="Normaallaad 16 2" xfId="14502"/>
    <cellStyle name="Normaallaad 16 2 2" xfId="17501"/>
    <cellStyle name="Normaallaad 16 3" xfId="17500"/>
    <cellStyle name="Normaallaad 17" xfId="11259"/>
    <cellStyle name="Normaallaad 17 2" xfId="14561"/>
    <cellStyle name="Normaallaad 17 2 2" xfId="17503"/>
    <cellStyle name="Normaallaad 17 3" xfId="17502"/>
    <cellStyle name="Normaallaad 18" xfId="11261"/>
    <cellStyle name="Normaallaad 18 2" xfId="14563"/>
    <cellStyle name="Normaallaad 18 2 2" xfId="17505"/>
    <cellStyle name="Normaallaad 18 3" xfId="17504"/>
    <cellStyle name="Normaallaad 18 4" xfId="21429"/>
    <cellStyle name="Normaallaad 19" xfId="11262"/>
    <cellStyle name="Normaallaad 19 2" xfId="14564"/>
    <cellStyle name="Normaallaad 19 2 2" xfId="17507"/>
    <cellStyle name="Normaallaad 19 3" xfId="17506"/>
    <cellStyle name="Normaallaad 2" xfId="30"/>
    <cellStyle name="Normaallaad 2 10" xfId="22356"/>
    <cellStyle name="Normaallaad 2 2" xfId="56"/>
    <cellStyle name="Normaallaad 2 2 2" xfId="5308"/>
    <cellStyle name="Normaallaad 2 2 2 2" xfId="5309"/>
    <cellStyle name="Normaallaad 2 2 2 2 2" xfId="6896"/>
    <cellStyle name="Normaallaad 2 2 2 2 2 2" xfId="13331"/>
    <cellStyle name="Normaallaad 2 2 2 2 2 2 2" xfId="17511"/>
    <cellStyle name="Normaallaad 2 2 2 2 2 3" xfId="17510"/>
    <cellStyle name="Normaallaad 2 2 2 2 3" xfId="11869"/>
    <cellStyle name="Normaallaad 2 2 2 2 3 2" xfId="17512"/>
    <cellStyle name="Normaallaad 2 2 2 2 4" xfId="17509"/>
    <cellStyle name="Normaallaad 2 2 2 3" xfId="6895"/>
    <cellStyle name="Normaallaad 2 2 2 3 2" xfId="13330"/>
    <cellStyle name="Normaallaad 2 2 2 3 2 2" xfId="17514"/>
    <cellStyle name="Normaallaad 2 2 2 3 3" xfId="17513"/>
    <cellStyle name="Normaallaad 2 2 2 4" xfId="11868"/>
    <cellStyle name="Normaallaad 2 2 2 4 2" xfId="17515"/>
    <cellStyle name="Normaallaad 2 2 2 5" xfId="17508"/>
    <cellStyle name="Normaallaad 2 2 3" xfId="5310"/>
    <cellStyle name="Normaallaad 2 2 3 2" xfId="6897"/>
    <cellStyle name="Normaallaad 2 2 3 2 2" xfId="13332"/>
    <cellStyle name="Normaallaad 2 2 3 2 2 2" xfId="17518"/>
    <cellStyle name="Normaallaad 2 2 3 2 3" xfId="17517"/>
    <cellStyle name="Normaallaad 2 2 3 3" xfId="11870"/>
    <cellStyle name="Normaallaad 2 2 3 3 2" xfId="17519"/>
    <cellStyle name="Normaallaad 2 2 3 4" xfId="17516"/>
    <cellStyle name="Normaallaad 2 2 4" xfId="6146"/>
    <cellStyle name="Normaallaad 2 2 5" xfId="5307"/>
    <cellStyle name="Normaallaad 2 2 5 2" xfId="11867"/>
    <cellStyle name="Normaallaad 2 2 5 2 2" xfId="17521"/>
    <cellStyle name="Normaallaad 2 2 5 3" xfId="17520"/>
    <cellStyle name="Normaallaad 2 2 6" xfId="6894"/>
    <cellStyle name="Normaallaad 2 2 6 2" xfId="13329"/>
    <cellStyle name="Normaallaad 2 2 6 2 2" xfId="17523"/>
    <cellStyle name="Normaallaad 2 2 6 3" xfId="17522"/>
    <cellStyle name="Normaallaad 2 2 7" xfId="8338"/>
    <cellStyle name="Normaallaad 2 2 7 2" xfId="14354"/>
    <cellStyle name="Normaallaad 2 2 7 2 2" xfId="17525"/>
    <cellStyle name="Normaallaad 2 2 7 3" xfId="17524"/>
    <cellStyle name="Normaallaad 2 2 8" xfId="11125"/>
    <cellStyle name="Normaallaad 2 3" xfId="5311"/>
    <cellStyle name="Normaallaad 2 3 2" xfId="5312"/>
    <cellStyle name="Normaallaad 2 3 2 2" xfId="6899"/>
    <cellStyle name="Normaallaad 2 3 2 2 2" xfId="13334"/>
    <cellStyle name="Normaallaad 2 3 2 2 2 2" xfId="17529"/>
    <cellStyle name="Normaallaad 2 3 2 2 3" xfId="17528"/>
    <cellStyle name="Normaallaad 2 3 2 3" xfId="11872"/>
    <cellStyle name="Normaallaad 2 3 2 3 2" xfId="17530"/>
    <cellStyle name="Normaallaad 2 3 2 4" xfId="17527"/>
    <cellStyle name="Normaallaad 2 3 3" xfId="6898"/>
    <cellStyle name="Normaallaad 2 3 3 2" xfId="13333"/>
    <cellStyle name="Normaallaad 2 3 3 2 2" xfId="17532"/>
    <cellStyle name="Normaallaad 2 3 3 3" xfId="17531"/>
    <cellStyle name="Normaallaad 2 3 4" xfId="8339"/>
    <cellStyle name="Normaallaad 2 3 4 2" xfId="14355"/>
    <cellStyle name="Normaallaad 2 3 4 2 2" xfId="17534"/>
    <cellStyle name="Normaallaad 2 3 4 3" xfId="17533"/>
    <cellStyle name="Normaallaad 2 3 5" xfId="11871"/>
    <cellStyle name="Normaallaad 2 3 5 2" xfId="17535"/>
    <cellStyle name="Normaallaad 2 3 6" xfId="17526"/>
    <cellStyle name="Normaallaad 2 4" xfId="5313"/>
    <cellStyle name="Normaallaad 2 4 2" xfId="5314"/>
    <cellStyle name="Normaallaad 2 4 2 2" xfId="6901"/>
    <cellStyle name="Normaallaad 2 4 2 2 2" xfId="13336"/>
    <cellStyle name="Normaallaad 2 4 2 2 2 2" xfId="17539"/>
    <cellStyle name="Normaallaad 2 4 2 2 3" xfId="17538"/>
    <cellStyle name="Normaallaad 2 4 2 3" xfId="11874"/>
    <cellStyle name="Normaallaad 2 4 2 3 2" xfId="17540"/>
    <cellStyle name="Normaallaad 2 4 2 4" xfId="17537"/>
    <cellStyle name="Normaallaad 2 4 3" xfId="6900"/>
    <cellStyle name="Normaallaad 2 4 3 2" xfId="13335"/>
    <cellStyle name="Normaallaad 2 4 3 2 2" xfId="17542"/>
    <cellStyle name="Normaallaad 2 4 3 3" xfId="17541"/>
    <cellStyle name="Normaallaad 2 4 4" xfId="8340"/>
    <cellStyle name="Normaallaad 2 4 4 2" xfId="14356"/>
    <cellStyle name="Normaallaad 2 4 4 2 2" xfId="17544"/>
    <cellStyle name="Normaallaad 2 4 4 3" xfId="17543"/>
    <cellStyle name="Normaallaad 2 4 5" xfId="11873"/>
    <cellStyle name="Normaallaad 2 4 5 2" xfId="17545"/>
    <cellStyle name="Normaallaad 2 4 6" xfId="17536"/>
    <cellStyle name="Normaallaad 2 5" xfId="5315"/>
    <cellStyle name="Normaallaad 2 5 2" xfId="5316"/>
    <cellStyle name="Normaallaad 2 5 2 2" xfId="6903"/>
    <cellStyle name="Normaallaad 2 5 2 2 2" xfId="13338"/>
    <cellStyle name="Normaallaad 2 5 2 2 2 2" xfId="17549"/>
    <cellStyle name="Normaallaad 2 5 2 2 3" xfId="17548"/>
    <cellStyle name="Normaallaad 2 5 2 3" xfId="11876"/>
    <cellStyle name="Normaallaad 2 5 2 3 2" xfId="17550"/>
    <cellStyle name="Normaallaad 2 5 2 4" xfId="17547"/>
    <cellStyle name="Normaallaad 2 5 3" xfId="6902"/>
    <cellStyle name="Normaallaad 2 5 3 2" xfId="13337"/>
    <cellStyle name="Normaallaad 2 5 3 2 2" xfId="17552"/>
    <cellStyle name="Normaallaad 2 5 3 3" xfId="17551"/>
    <cellStyle name="Normaallaad 2 5 4" xfId="8341"/>
    <cellStyle name="Normaallaad 2 5 4 2" xfId="14357"/>
    <cellStyle name="Normaallaad 2 5 4 2 2" xfId="17554"/>
    <cellStyle name="Normaallaad 2 5 4 3" xfId="17553"/>
    <cellStyle name="Normaallaad 2 5 5" xfId="11875"/>
    <cellStyle name="Normaallaad 2 5 5 2" xfId="17555"/>
    <cellStyle name="Normaallaad 2 5 6" xfId="17546"/>
    <cellStyle name="Normaallaad 2 6" xfId="6133"/>
    <cellStyle name="Normaallaad 2 7" xfId="5306"/>
    <cellStyle name="Normaallaad 2 7 2" xfId="11866"/>
    <cellStyle name="Normaallaad 2 7 2 2" xfId="17557"/>
    <cellStyle name="Normaallaad 2 7 3" xfId="17556"/>
    <cellStyle name="Normaallaad 2 8" xfId="6893"/>
    <cellStyle name="Normaallaad 2 8 2" xfId="13328"/>
    <cellStyle name="Normaallaad 2 8 2 2" xfId="17559"/>
    <cellStyle name="Normaallaad 2 8 3" xfId="17558"/>
    <cellStyle name="Normaallaad 2 9" xfId="11126"/>
    <cellStyle name="Normaallaad 20" xfId="11263"/>
    <cellStyle name="Normaallaad 20 2" xfId="14565"/>
    <cellStyle name="Normaallaad 20 2 2" xfId="17561"/>
    <cellStyle name="Normaallaad 20 3" xfId="17560"/>
    <cellStyle name="Normaallaad 21" xfId="11264"/>
    <cellStyle name="Normaallaad 21 2" xfId="14566"/>
    <cellStyle name="Normaallaad 21 2 2" xfId="17563"/>
    <cellStyle name="Normaallaad 21 3" xfId="17562"/>
    <cellStyle name="Normaallaad 22" xfId="11278"/>
    <cellStyle name="Normaallaad 23" xfId="11265"/>
    <cellStyle name="Normaallaad 23 2" xfId="17564"/>
    <cellStyle name="Normaallaad 24" xfId="22357"/>
    <cellStyle name="Normaallaad 24 2" xfId="22358"/>
    <cellStyle name="Normaallaad 25" xfId="22359"/>
    <cellStyle name="Normaallaad 26" xfId="19"/>
    <cellStyle name="Normaallaad 3" xfId="450"/>
    <cellStyle name="Normaallaad 3 10" xfId="17565"/>
    <cellStyle name="Normaallaad 3 2" xfId="5318"/>
    <cellStyle name="Normaallaad 3 2 2" xfId="6402"/>
    <cellStyle name="Normaallaad 3 2 2 2" xfId="7860"/>
    <cellStyle name="Normaallaad 3 2 2 2 2" xfId="14295"/>
    <cellStyle name="Normaallaad 3 2 2 2 2 2" xfId="17569"/>
    <cellStyle name="Normaallaad 3 2 2 2 3" xfId="17568"/>
    <cellStyle name="Normaallaad 3 2 2 3" xfId="12837"/>
    <cellStyle name="Normaallaad 3 2 2 3 2" xfId="17570"/>
    <cellStyle name="Normaallaad 3 2 2 4" xfId="17567"/>
    <cellStyle name="Normaallaad 3 2 3" xfId="6905"/>
    <cellStyle name="Normaallaad 3 2 3 2" xfId="13340"/>
    <cellStyle name="Normaallaad 3 2 3 2 2" xfId="17572"/>
    <cellStyle name="Normaallaad 3 2 3 3" xfId="17571"/>
    <cellStyle name="Normaallaad 3 2 4" xfId="11127"/>
    <cellStyle name="Normaallaad 3 2 5" xfId="11878"/>
    <cellStyle name="Normaallaad 3 2 5 2" xfId="17573"/>
    <cellStyle name="Normaallaad 3 2 6" xfId="17566"/>
    <cellStyle name="Normaallaad 3 3" xfId="5319"/>
    <cellStyle name="Normaallaad 3 3 2" xfId="5320"/>
    <cellStyle name="Normaallaad 3 3 2 2" xfId="6907"/>
    <cellStyle name="Normaallaad 3 3 2 2 2" xfId="13342"/>
    <cellStyle name="Normaallaad 3 3 2 2 2 2" xfId="17577"/>
    <cellStyle name="Normaallaad 3 3 2 2 3" xfId="17576"/>
    <cellStyle name="Normaallaad 3 3 2 3" xfId="11880"/>
    <cellStyle name="Normaallaad 3 3 2 3 2" xfId="17578"/>
    <cellStyle name="Normaallaad 3 3 2 4" xfId="17575"/>
    <cellStyle name="Normaallaad 3 3 3" xfId="5321"/>
    <cellStyle name="Normaallaad 3 3 3 2" xfId="6908"/>
    <cellStyle name="Normaallaad 3 3 3 2 2" xfId="13343"/>
    <cellStyle name="Normaallaad 3 3 3 2 2 2" xfId="17581"/>
    <cellStyle name="Normaallaad 3 3 3 2 3" xfId="17580"/>
    <cellStyle name="Normaallaad 3 3 3 3" xfId="11881"/>
    <cellStyle name="Normaallaad 3 3 3 3 2" xfId="17582"/>
    <cellStyle name="Normaallaad 3 3 3 4" xfId="17579"/>
    <cellStyle name="Normaallaad 3 3 4" xfId="6906"/>
    <cellStyle name="Normaallaad 3 3 4 2" xfId="13341"/>
    <cellStyle name="Normaallaad 3 3 4 2 2" xfId="17584"/>
    <cellStyle name="Normaallaad 3 3 4 3" xfId="17583"/>
    <cellStyle name="Normaallaad 3 3 5" xfId="11879"/>
    <cellStyle name="Normaallaad 3 3 5 2" xfId="17585"/>
    <cellStyle name="Normaallaad 3 3 6" xfId="17574"/>
    <cellStyle name="Normaallaad 3 4" xfId="5317"/>
    <cellStyle name="Normaallaad 3 4 2" xfId="11877"/>
    <cellStyle name="Normaallaad 3 4 2 2" xfId="17587"/>
    <cellStyle name="Normaallaad 3 4 3" xfId="17586"/>
    <cellStyle name="Normaallaad 3 5" xfId="6904"/>
    <cellStyle name="Normaallaad 3 5 2" xfId="13339"/>
    <cellStyle name="Normaallaad 3 5 2 2" xfId="17589"/>
    <cellStyle name="Normaallaad 3 5 3" xfId="17588"/>
    <cellStyle name="Normaallaad 3 6" xfId="8342"/>
    <cellStyle name="Normaallaad 3 6 2" xfId="14358"/>
    <cellStyle name="Normaallaad 3 6 2 2" xfId="17591"/>
    <cellStyle name="Normaallaad 3 6 3" xfId="17590"/>
    <cellStyle name="Normaallaad 3 7" xfId="11128"/>
    <cellStyle name="Normaallaad 3 8" xfId="11129"/>
    <cellStyle name="Normaallaad 3 8 2" xfId="11130"/>
    <cellStyle name="Normaallaad 3 9" xfId="11357"/>
    <cellStyle name="Normaallaad 3 9 2" xfId="17592"/>
    <cellStyle name="Normaallaad 4" xfId="451"/>
    <cellStyle name="Normaallaad 4 2" xfId="5323"/>
    <cellStyle name="Normaallaad 4 2 2" xfId="6403"/>
    <cellStyle name="Normaallaad 4 2 2 2" xfId="7861"/>
    <cellStyle name="Normaallaad 4 2 2 2 2" xfId="14296"/>
    <cellStyle name="Normaallaad 4 2 2 2 2 2" xfId="17597"/>
    <cellStyle name="Normaallaad 4 2 2 2 3" xfId="17596"/>
    <cellStyle name="Normaallaad 4 2 2 3" xfId="12838"/>
    <cellStyle name="Normaallaad 4 2 2 3 2" xfId="17598"/>
    <cellStyle name="Normaallaad 4 2 2 4" xfId="17595"/>
    <cellStyle name="Normaallaad 4 2 3" xfId="6910"/>
    <cellStyle name="Normaallaad 4 2 3 2" xfId="13345"/>
    <cellStyle name="Normaallaad 4 2 3 2 2" xfId="17600"/>
    <cellStyle name="Normaallaad 4 2 3 3" xfId="17599"/>
    <cellStyle name="Normaallaad 4 2 4" xfId="11883"/>
    <cellStyle name="Normaallaad 4 2 4 2" xfId="17601"/>
    <cellStyle name="Normaallaad 4 2 5" xfId="17594"/>
    <cellStyle name="Normaallaad 4 3" xfId="6404"/>
    <cellStyle name="Normaallaad 4 3 2" xfId="7862"/>
    <cellStyle name="Normaallaad 4 3 2 2" xfId="14297"/>
    <cellStyle name="Normaallaad 4 3 2 2 2" xfId="17604"/>
    <cellStyle name="Normaallaad 4 3 2 3" xfId="17603"/>
    <cellStyle name="Normaallaad 4 3 3" xfId="12839"/>
    <cellStyle name="Normaallaad 4 3 3 2" xfId="17605"/>
    <cellStyle name="Normaallaad 4 3 4" xfId="17602"/>
    <cellStyle name="Normaallaad 4 4" xfId="5322"/>
    <cellStyle name="Normaallaad 4 4 2" xfId="11882"/>
    <cellStyle name="Normaallaad 4 4 2 2" xfId="17607"/>
    <cellStyle name="Normaallaad 4 4 3" xfId="17606"/>
    <cellStyle name="Normaallaad 4 5" xfId="6909"/>
    <cellStyle name="Normaallaad 4 5 2" xfId="11131"/>
    <cellStyle name="Normaallaad 4 5 3" xfId="13344"/>
    <cellStyle name="Normaallaad 4 5 3 2" xfId="17609"/>
    <cellStyle name="Normaallaad 4 5 4" xfId="17608"/>
    <cellStyle name="Normaallaad 4 6" xfId="11132"/>
    <cellStyle name="Normaallaad 4 7" xfId="11133"/>
    <cellStyle name="Normaallaad 4 7 2" xfId="11134"/>
    <cellStyle name="Normaallaad 4 8" xfId="11358"/>
    <cellStyle name="Normaallaad 4 8 2" xfId="17610"/>
    <cellStyle name="Normaallaad 4 9" xfId="17593"/>
    <cellStyle name="Normaallaad 5" xfId="452"/>
    <cellStyle name="Normaallaad 5 2" xfId="6405"/>
    <cellStyle name="Normaallaad 5 2 2" xfId="7863"/>
    <cellStyle name="Normaallaad 5 2 2 2" xfId="14298"/>
    <cellStyle name="Normaallaad 5 2 2 2 2" xfId="17614"/>
    <cellStyle name="Normaallaad 5 2 2 3" xfId="17613"/>
    <cellStyle name="Normaallaad 5 2 3" xfId="12840"/>
    <cellStyle name="Normaallaad 5 2 3 2" xfId="17615"/>
    <cellStyle name="Normaallaad 5 2 4" xfId="17612"/>
    <cellStyle name="Normaallaad 5 3" xfId="5324"/>
    <cellStyle name="Normaallaad 5 3 2" xfId="11884"/>
    <cellStyle name="Normaallaad 5 3 2 2" xfId="17617"/>
    <cellStyle name="Normaallaad 5 3 3" xfId="17616"/>
    <cellStyle name="Normaallaad 5 4" xfId="6911"/>
    <cellStyle name="Normaallaad 5 4 2" xfId="13346"/>
    <cellStyle name="Normaallaad 5 4 2 2" xfId="17619"/>
    <cellStyle name="Normaallaad 5 4 3" xfId="17618"/>
    <cellStyle name="Normaallaad 5 5" xfId="11359"/>
    <cellStyle name="Normaallaad 5 5 2" xfId="17620"/>
    <cellStyle name="Normaallaad 5 6" xfId="17611"/>
    <cellStyle name="Normaallaad 6" xfId="453"/>
    <cellStyle name="Normaallaad 6 2" xfId="6406"/>
    <cellStyle name="Normaallaad 6 2 2" xfId="7864"/>
    <cellStyle name="Normaallaad 6 2 2 2" xfId="14299"/>
    <cellStyle name="Normaallaad 6 2 2 2 2" xfId="17624"/>
    <cellStyle name="Normaallaad 6 2 2 3" xfId="17623"/>
    <cellStyle name="Normaallaad 6 2 3" xfId="12841"/>
    <cellStyle name="Normaallaad 6 2 3 2" xfId="17625"/>
    <cellStyle name="Normaallaad 6 2 4" xfId="17622"/>
    <cellStyle name="Normaallaad 6 3" xfId="5325"/>
    <cellStyle name="Normaallaad 6 3 2" xfId="11885"/>
    <cellStyle name="Normaallaad 6 3 2 2" xfId="17627"/>
    <cellStyle name="Normaallaad 6 3 3" xfId="17626"/>
    <cellStyle name="Normaallaad 6 4" xfId="6912"/>
    <cellStyle name="Normaallaad 6 4 2" xfId="13347"/>
    <cellStyle name="Normaallaad 6 4 2 2" xfId="17629"/>
    <cellStyle name="Normaallaad 6 4 3" xfId="17628"/>
    <cellStyle name="Normaallaad 6 5" xfId="11360"/>
    <cellStyle name="Normaallaad 6 5 2" xfId="17630"/>
    <cellStyle name="Normaallaad 6 6" xfId="17621"/>
    <cellStyle name="Normaallaad 7" xfId="5326"/>
    <cellStyle name="Normaallaad 7 2" xfId="5327"/>
    <cellStyle name="Normaallaad 7 2 2" xfId="6914"/>
    <cellStyle name="Normaallaad 7 2 2 2" xfId="13349"/>
    <cellStyle name="Normaallaad 7 2 2 2 2" xfId="17634"/>
    <cellStyle name="Normaallaad 7 2 2 3" xfId="17633"/>
    <cellStyle name="Normaallaad 7 2 3" xfId="11887"/>
    <cellStyle name="Normaallaad 7 2 3 2" xfId="17635"/>
    <cellStyle name="Normaallaad 7 2 4" xfId="17632"/>
    <cellStyle name="Normaallaad 7 3" xfId="6913"/>
    <cellStyle name="Normaallaad 7 3 2" xfId="13348"/>
    <cellStyle name="Normaallaad 7 3 2 2" xfId="17637"/>
    <cellStyle name="Normaallaad 7 3 3" xfId="17636"/>
    <cellStyle name="Normaallaad 7 4" xfId="11886"/>
    <cellStyle name="Normaallaad 7 4 2" xfId="17638"/>
    <cellStyle name="Normaallaad 7 5" xfId="17631"/>
    <cellStyle name="Normaallaad 8" xfId="5328"/>
    <cellStyle name="Normaallaad 8 2" xfId="6407"/>
    <cellStyle name="Normaallaad 8 2 2" xfId="7865"/>
    <cellStyle name="Normaallaad 8 2 2 2" xfId="14300"/>
    <cellStyle name="Normaallaad 8 2 2 2 2" xfId="17642"/>
    <cellStyle name="Normaallaad 8 2 2 3" xfId="17641"/>
    <cellStyle name="Normaallaad 8 2 3" xfId="12842"/>
    <cellStyle name="Normaallaad 8 2 3 2" xfId="17643"/>
    <cellStyle name="Normaallaad 8 2 4" xfId="17640"/>
    <cellStyle name="Normaallaad 8 3" xfId="6915"/>
    <cellStyle name="Normaallaad 8 3 2" xfId="13350"/>
    <cellStyle name="Normaallaad 8 3 2 2" xfId="17645"/>
    <cellStyle name="Normaallaad 8 3 3" xfId="17644"/>
    <cellStyle name="Normaallaad 8 4" xfId="11888"/>
    <cellStyle name="Normaallaad 8 4 2" xfId="17646"/>
    <cellStyle name="Normaallaad 8 5" xfId="17639"/>
    <cellStyle name="Normaallaad 9" xfId="5329"/>
    <cellStyle name="Normaallaad 9 2" xfId="6408"/>
    <cellStyle name="Normaallaad 9 2 2" xfId="7866"/>
    <cellStyle name="Normaallaad 9 2 2 2" xfId="14301"/>
    <cellStyle name="Normaallaad 9 2 2 2 2" xfId="17650"/>
    <cellStyle name="Normaallaad 9 2 2 3" xfId="17649"/>
    <cellStyle name="Normaallaad 9 2 3" xfId="12843"/>
    <cellStyle name="Normaallaad 9 2 3 2" xfId="17651"/>
    <cellStyle name="Normaallaad 9 2 4" xfId="17648"/>
    <cellStyle name="Normaallaad 9 3" xfId="6916"/>
    <cellStyle name="Normaallaad 9 3 2" xfId="13351"/>
    <cellStyle name="Normaallaad 9 3 2 2" xfId="17653"/>
    <cellStyle name="Normaallaad 9 3 3" xfId="17652"/>
    <cellStyle name="Normaallaad 9 4" xfId="11889"/>
    <cellStyle name="Normaallaad 9 4 2" xfId="17654"/>
    <cellStyle name="Normaallaad 9 5" xfId="17647"/>
    <cellStyle name="Normal 10" xfId="61"/>
    <cellStyle name="Normal 10 2" xfId="86"/>
    <cellStyle name="Normal 10 2 2" xfId="5331"/>
    <cellStyle name="Normal 10 2 2 2" xfId="11891"/>
    <cellStyle name="Normal 10 2 2 2 2" xfId="17658"/>
    <cellStyle name="Normal 10 2 2 3" xfId="17657"/>
    <cellStyle name="Normal 10 2 3" xfId="6918"/>
    <cellStyle name="Normal 10 2 3 2" xfId="13353"/>
    <cellStyle name="Normal 10 2 3 2 2" xfId="17660"/>
    <cellStyle name="Normal 10 2 3 3" xfId="17659"/>
    <cellStyle name="Normal 10 2 4" xfId="11327"/>
    <cellStyle name="Normal 10 2 4 2" xfId="17661"/>
    <cellStyle name="Normal 10 2 5" xfId="17656"/>
    <cellStyle name="Normal 10 3" xfId="5332"/>
    <cellStyle name="Normal 10 3 2" xfId="6919"/>
    <cellStyle name="Normal 10 3 2 2" xfId="13354"/>
    <cellStyle name="Normal 10 3 2 2 2" xfId="17664"/>
    <cellStyle name="Normal 10 3 2 3" xfId="17663"/>
    <cellStyle name="Normal 10 3 3" xfId="11892"/>
    <cellStyle name="Normal 10 3 3 2" xfId="17665"/>
    <cellStyle name="Normal 10 3 4" xfId="17662"/>
    <cellStyle name="Normal 10 4" xfId="5330"/>
    <cellStyle name="Normal 10 4 2" xfId="11890"/>
    <cellStyle name="Normal 10 4 2 2" xfId="17667"/>
    <cellStyle name="Normal 10 4 3" xfId="17666"/>
    <cellStyle name="Normal 10 5" xfId="6917"/>
    <cellStyle name="Normal 10 5 2" xfId="13352"/>
    <cellStyle name="Normal 10 5 2 2" xfId="17669"/>
    <cellStyle name="Normal 10 5 3" xfId="17668"/>
    <cellStyle name="Normal 10 6" xfId="11305"/>
    <cellStyle name="Normal 10 6 2" xfId="17670"/>
    <cellStyle name="Normal 10 7" xfId="17655"/>
    <cellStyle name="Normal 11" xfId="5333"/>
    <cellStyle name="Normal 11 2" xfId="6920"/>
    <cellStyle name="Normal 11 2 2" xfId="13355"/>
    <cellStyle name="Normal 11 2 2 2" xfId="17673"/>
    <cellStyle name="Normal 11 2 3" xfId="17672"/>
    <cellStyle name="Normal 11 3" xfId="11893"/>
    <cellStyle name="Normal 11 3 2" xfId="17674"/>
    <cellStyle name="Normal 11 4" xfId="17671"/>
    <cellStyle name="Normal 12" xfId="5334"/>
    <cellStyle name="Normal 12 2" xfId="6921"/>
    <cellStyle name="Normal 12 2 2" xfId="13356"/>
    <cellStyle name="Normal 12 2 2 2" xfId="17677"/>
    <cellStyle name="Normal 12 2 3" xfId="17676"/>
    <cellStyle name="Normal 12 3" xfId="11894"/>
    <cellStyle name="Normal 12 3 2" xfId="17678"/>
    <cellStyle name="Normal 12 4" xfId="17675"/>
    <cellStyle name="Normal 13" xfId="5335"/>
    <cellStyle name="Normal 13 2" xfId="5336"/>
    <cellStyle name="Normal 13 2 2" xfId="6923"/>
    <cellStyle name="Normal 13 2 2 2" xfId="13358"/>
    <cellStyle name="Normal 13 2 2 2 2" xfId="17682"/>
    <cellStyle name="Normal 13 2 2 3" xfId="17681"/>
    <cellStyle name="Normal 13 2 3" xfId="11896"/>
    <cellStyle name="Normal 13 2 3 2" xfId="17683"/>
    <cellStyle name="Normal 13 2 4" xfId="17680"/>
    <cellStyle name="Normal 13 3" xfId="6922"/>
    <cellStyle name="Normal 13 3 2" xfId="13357"/>
    <cellStyle name="Normal 13 3 2 2" xfId="17685"/>
    <cellStyle name="Normal 13 3 3" xfId="17684"/>
    <cellStyle name="Normal 13 4" xfId="11895"/>
    <cellStyle name="Normal 13 4 2" xfId="17686"/>
    <cellStyle name="Normal 13 5" xfId="17679"/>
    <cellStyle name="Normal 14" xfId="5337"/>
    <cellStyle name="Normal 14 2" xfId="6924"/>
    <cellStyle name="Normal 14 2 2" xfId="13359"/>
    <cellStyle name="Normal 14 2 2 2" xfId="17689"/>
    <cellStyle name="Normal 14 2 3" xfId="17688"/>
    <cellStyle name="Normal 14 3" xfId="11897"/>
    <cellStyle name="Normal 14 3 2" xfId="17690"/>
    <cellStyle name="Normal 14 4" xfId="17687"/>
    <cellStyle name="Normal 15" xfId="5338"/>
    <cellStyle name="Normal 15 2" xfId="6925"/>
    <cellStyle name="Normal 15 2 2" xfId="13360"/>
    <cellStyle name="Normal 15 2 2 2" xfId="17693"/>
    <cellStyle name="Normal 15 2 3" xfId="17692"/>
    <cellStyle name="Normal 15 3" xfId="11898"/>
    <cellStyle name="Normal 15 3 2" xfId="17694"/>
    <cellStyle name="Normal 15 4" xfId="17691"/>
    <cellStyle name="Normal 16" xfId="5339"/>
    <cellStyle name="Normal 16 2" xfId="6926"/>
    <cellStyle name="Normal 16 2 2" xfId="13361"/>
    <cellStyle name="Normal 16 2 2 2" xfId="17697"/>
    <cellStyle name="Normal 16 2 3" xfId="17696"/>
    <cellStyle name="Normal 16 3" xfId="11899"/>
    <cellStyle name="Normal 16 3 2" xfId="17698"/>
    <cellStyle name="Normal 16 4" xfId="17695"/>
    <cellStyle name="Normal 18" xfId="5340"/>
    <cellStyle name="Normal 18 10" xfId="5341"/>
    <cellStyle name="Normal 18 10 2" xfId="6928"/>
    <cellStyle name="Normal 18 10 2 2" xfId="13363"/>
    <cellStyle name="Normal 18 10 2 2 2" xfId="17702"/>
    <cellStyle name="Normal 18 10 2 3" xfId="17701"/>
    <cellStyle name="Normal 18 10 3" xfId="11901"/>
    <cellStyle name="Normal 18 10 3 2" xfId="17703"/>
    <cellStyle name="Normal 18 10 4" xfId="17700"/>
    <cellStyle name="Normal 18 11" xfId="5342"/>
    <cellStyle name="Normal 18 11 2" xfId="6929"/>
    <cellStyle name="Normal 18 11 2 2" xfId="13364"/>
    <cellStyle name="Normal 18 11 2 2 2" xfId="17706"/>
    <cellStyle name="Normal 18 11 2 3" xfId="17705"/>
    <cellStyle name="Normal 18 11 3" xfId="11902"/>
    <cellStyle name="Normal 18 11 3 2" xfId="17707"/>
    <cellStyle name="Normal 18 11 4" xfId="17704"/>
    <cellStyle name="Normal 18 12" xfId="5343"/>
    <cellStyle name="Normal 18 12 2" xfId="6930"/>
    <cellStyle name="Normal 18 12 2 2" xfId="13365"/>
    <cellStyle name="Normal 18 12 2 2 2" xfId="17710"/>
    <cellStyle name="Normal 18 12 2 3" xfId="17709"/>
    <cellStyle name="Normal 18 12 3" xfId="11903"/>
    <cellStyle name="Normal 18 12 3 2" xfId="17711"/>
    <cellStyle name="Normal 18 12 4" xfId="17708"/>
    <cellStyle name="Normal 18 13" xfId="5344"/>
    <cellStyle name="Normal 18 13 2" xfId="6931"/>
    <cellStyle name="Normal 18 13 2 2" xfId="13366"/>
    <cellStyle name="Normal 18 13 2 2 2" xfId="17714"/>
    <cellStyle name="Normal 18 13 2 3" xfId="17713"/>
    <cellStyle name="Normal 18 13 3" xfId="11904"/>
    <cellStyle name="Normal 18 13 3 2" xfId="17715"/>
    <cellStyle name="Normal 18 13 4" xfId="17712"/>
    <cellStyle name="Normal 18 14" xfId="6927"/>
    <cellStyle name="Normal 18 14 2" xfId="13362"/>
    <cellStyle name="Normal 18 14 2 2" xfId="17717"/>
    <cellStyle name="Normal 18 14 3" xfId="17716"/>
    <cellStyle name="Normal 18 15" xfId="11900"/>
    <cellStyle name="Normal 18 15 2" xfId="17718"/>
    <cellStyle name="Normal 18 16" xfId="17699"/>
    <cellStyle name="Normal 18 2" xfId="5345"/>
    <cellStyle name="Normal 18 2 2" xfId="6932"/>
    <cellStyle name="Normal 18 2 2 2" xfId="13367"/>
    <cellStyle name="Normal 18 2 2 2 2" xfId="17721"/>
    <cellStyle name="Normal 18 2 2 3" xfId="17720"/>
    <cellStyle name="Normal 18 2 3" xfId="8343"/>
    <cellStyle name="Normal 18 2 4" xfId="11905"/>
    <cellStyle name="Normal 18 2 4 2" xfId="17722"/>
    <cellStyle name="Normal 18 2 5" xfId="17719"/>
    <cellStyle name="Normal 18 3" xfId="5346"/>
    <cellStyle name="Normal 18 3 2" xfId="6933"/>
    <cellStyle name="Normal 18 3 2 2" xfId="13368"/>
    <cellStyle name="Normal 18 3 2 2 2" xfId="17725"/>
    <cellStyle name="Normal 18 3 2 3" xfId="17724"/>
    <cellStyle name="Normal 18 3 3" xfId="8344"/>
    <cellStyle name="Normal 18 3 4" xfId="11906"/>
    <cellStyle name="Normal 18 3 4 2" xfId="17726"/>
    <cellStyle name="Normal 18 3 5" xfId="17723"/>
    <cellStyle name="Normal 18 4" xfId="5347"/>
    <cellStyle name="Normal 18 4 2" xfId="6934"/>
    <cellStyle name="Normal 18 4 2 2" xfId="13369"/>
    <cellStyle name="Normal 18 4 2 2 2" xfId="17729"/>
    <cellStyle name="Normal 18 4 2 3" xfId="17728"/>
    <cellStyle name="Normal 18 4 3" xfId="11907"/>
    <cellStyle name="Normal 18 4 3 2" xfId="17730"/>
    <cellStyle name="Normal 18 4 4" xfId="17727"/>
    <cellStyle name="Normal 18 5" xfId="5348"/>
    <cellStyle name="Normal 18 5 2" xfId="6935"/>
    <cellStyle name="Normal 18 5 2 2" xfId="13370"/>
    <cellStyle name="Normal 18 5 2 2 2" xfId="17733"/>
    <cellStyle name="Normal 18 5 2 3" xfId="17732"/>
    <cellStyle name="Normal 18 5 3" xfId="11908"/>
    <cellStyle name="Normal 18 5 3 2" xfId="17734"/>
    <cellStyle name="Normal 18 5 4" xfId="17731"/>
    <cellStyle name="Normal 18 6" xfId="5349"/>
    <cellStyle name="Normal 18 6 2" xfId="6936"/>
    <cellStyle name="Normal 18 6 2 2" xfId="13371"/>
    <cellStyle name="Normal 18 6 2 2 2" xfId="17737"/>
    <cellStyle name="Normal 18 6 2 3" xfId="17736"/>
    <cellStyle name="Normal 18 6 3" xfId="11909"/>
    <cellStyle name="Normal 18 6 3 2" xfId="17738"/>
    <cellStyle name="Normal 18 6 4" xfId="17735"/>
    <cellStyle name="Normal 18 7" xfId="5350"/>
    <cellStyle name="Normal 18 7 2" xfId="6937"/>
    <cellStyle name="Normal 18 7 2 2" xfId="13372"/>
    <cellStyle name="Normal 18 7 2 2 2" xfId="17741"/>
    <cellStyle name="Normal 18 7 2 3" xfId="17740"/>
    <cellStyle name="Normal 18 7 3" xfId="11910"/>
    <cellStyle name="Normal 18 7 3 2" xfId="17742"/>
    <cellStyle name="Normal 18 7 4" xfId="17739"/>
    <cellStyle name="Normal 18 8" xfId="5351"/>
    <cellStyle name="Normal 18 8 2" xfId="6938"/>
    <cellStyle name="Normal 18 8 2 2" xfId="13373"/>
    <cellStyle name="Normal 18 8 2 2 2" xfId="17745"/>
    <cellStyle name="Normal 18 8 2 3" xfId="17744"/>
    <cellStyle name="Normal 18 8 3" xfId="11911"/>
    <cellStyle name="Normal 18 8 3 2" xfId="17746"/>
    <cellStyle name="Normal 18 8 4" xfId="17743"/>
    <cellStyle name="Normal 18 9" xfId="5352"/>
    <cellStyle name="Normal 18 9 2" xfId="6939"/>
    <cellStyle name="Normal 18 9 2 2" xfId="13374"/>
    <cellStyle name="Normal 18 9 2 2 2" xfId="17749"/>
    <cellStyle name="Normal 18 9 2 3" xfId="17748"/>
    <cellStyle name="Normal 18 9 3" xfId="11912"/>
    <cellStyle name="Normal 18 9 3 2" xfId="17750"/>
    <cellStyle name="Normal 18 9 4" xfId="17747"/>
    <cellStyle name="Normal 19" xfId="5353"/>
    <cellStyle name="Normal 19 10" xfId="5354"/>
    <cellStyle name="Normal 19 10 2" xfId="6941"/>
    <cellStyle name="Normal 19 10 2 2" xfId="13376"/>
    <cellStyle name="Normal 19 10 2 2 2" xfId="17754"/>
    <cellStyle name="Normal 19 10 2 3" xfId="17753"/>
    <cellStyle name="Normal 19 10 3" xfId="11914"/>
    <cellStyle name="Normal 19 10 3 2" xfId="17755"/>
    <cellStyle name="Normal 19 10 4" xfId="17752"/>
    <cellStyle name="Normal 19 11" xfId="5355"/>
    <cellStyle name="Normal 19 11 2" xfId="6942"/>
    <cellStyle name="Normal 19 11 2 2" xfId="13377"/>
    <cellStyle name="Normal 19 11 2 2 2" xfId="17758"/>
    <cellStyle name="Normal 19 11 2 3" xfId="17757"/>
    <cellStyle name="Normal 19 11 3" xfId="11915"/>
    <cellStyle name="Normal 19 11 3 2" xfId="17759"/>
    <cellStyle name="Normal 19 11 4" xfId="17756"/>
    <cellStyle name="Normal 19 12" xfId="5356"/>
    <cellStyle name="Normal 19 12 2" xfId="6943"/>
    <cellStyle name="Normal 19 12 2 2" xfId="13378"/>
    <cellStyle name="Normal 19 12 2 2 2" xfId="17762"/>
    <cellStyle name="Normal 19 12 2 3" xfId="17761"/>
    <cellStyle name="Normal 19 12 3" xfId="11916"/>
    <cellStyle name="Normal 19 12 3 2" xfId="17763"/>
    <cellStyle name="Normal 19 12 4" xfId="17760"/>
    <cellStyle name="Normal 19 13" xfId="5357"/>
    <cellStyle name="Normal 19 13 2" xfId="6944"/>
    <cellStyle name="Normal 19 13 2 2" xfId="13379"/>
    <cellStyle name="Normal 19 13 2 2 2" xfId="17766"/>
    <cellStyle name="Normal 19 13 2 3" xfId="17765"/>
    <cellStyle name="Normal 19 13 3" xfId="11917"/>
    <cellStyle name="Normal 19 13 3 2" xfId="17767"/>
    <cellStyle name="Normal 19 13 4" xfId="17764"/>
    <cellStyle name="Normal 19 14" xfId="6940"/>
    <cellStyle name="Normal 19 14 2" xfId="13375"/>
    <cellStyle name="Normal 19 14 2 2" xfId="17769"/>
    <cellStyle name="Normal 19 14 3" xfId="17768"/>
    <cellStyle name="Normal 19 15" xfId="11913"/>
    <cellStyle name="Normal 19 15 2" xfId="17770"/>
    <cellStyle name="Normal 19 16" xfId="17751"/>
    <cellStyle name="Normal 19 2" xfId="5358"/>
    <cellStyle name="Normal 19 2 2" xfId="6945"/>
    <cellStyle name="Normal 19 2 2 2" xfId="13380"/>
    <cellStyle name="Normal 19 2 2 2 2" xfId="17773"/>
    <cellStyle name="Normal 19 2 2 3" xfId="17772"/>
    <cellStyle name="Normal 19 2 3" xfId="8345"/>
    <cellStyle name="Normal 19 2 4" xfId="11918"/>
    <cellStyle name="Normal 19 2 4 2" xfId="17774"/>
    <cellStyle name="Normal 19 2 5" xfId="17771"/>
    <cellStyle name="Normal 19 3" xfId="5359"/>
    <cellStyle name="Normal 19 3 2" xfId="6946"/>
    <cellStyle name="Normal 19 3 2 2" xfId="13381"/>
    <cellStyle name="Normal 19 3 2 2 2" xfId="17777"/>
    <cellStyle name="Normal 19 3 2 3" xfId="17776"/>
    <cellStyle name="Normal 19 3 3" xfId="8346"/>
    <cellStyle name="Normal 19 3 4" xfId="11919"/>
    <cellStyle name="Normal 19 3 4 2" xfId="17778"/>
    <cellStyle name="Normal 19 3 5" xfId="17775"/>
    <cellStyle name="Normal 19 4" xfId="5360"/>
    <cellStyle name="Normal 19 4 2" xfId="6947"/>
    <cellStyle name="Normal 19 4 2 2" xfId="13382"/>
    <cellStyle name="Normal 19 4 2 2 2" xfId="17781"/>
    <cellStyle name="Normal 19 4 2 3" xfId="17780"/>
    <cellStyle name="Normal 19 4 3" xfId="11920"/>
    <cellStyle name="Normal 19 4 3 2" xfId="17782"/>
    <cellStyle name="Normal 19 4 4" xfId="17779"/>
    <cellStyle name="Normal 19 5" xfId="5361"/>
    <cellStyle name="Normal 19 5 2" xfId="6948"/>
    <cellStyle name="Normal 19 5 2 2" xfId="13383"/>
    <cellStyle name="Normal 19 5 2 2 2" xfId="17785"/>
    <cellStyle name="Normal 19 5 2 3" xfId="17784"/>
    <cellStyle name="Normal 19 5 3" xfId="11921"/>
    <cellStyle name="Normal 19 5 3 2" xfId="17786"/>
    <cellStyle name="Normal 19 5 4" xfId="17783"/>
    <cellStyle name="Normal 19 6" xfId="5362"/>
    <cellStyle name="Normal 19 6 2" xfId="6949"/>
    <cellStyle name="Normal 19 6 2 2" xfId="13384"/>
    <cellStyle name="Normal 19 6 2 2 2" xfId="17789"/>
    <cellStyle name="Normal 19 6 2 3" xfId="17788"/>
    <cellStyle name="Normal 19 6 3" xfId="11922"/>
    <cellStyle name="Normal 19 6 3 2" xfId="17790"/>
    <cellStyle name="Normal 19 6 4" xfId="17787"/>
    <cellStyle name="Normal 19 7" xfId="5363"/>
    <cellStyle name="Normal 19 7 2" xfId="6950"/>
    <cellStyle name="Normal 19 7 2 2" xfId="13385"/>
    <cellStyle name="Normal 19 7 2 2 2" xfId="17793"/>
    <cellStyle name="Normal 19 7 2 3" xfId="17792"/>
    <cellStyle name="Normal 19 7 3" xfId="11923"/>
    <cellStyle name="Normal 19 7 3 2" xfId="17794"/>
    <cellStyle name="Normal 19 7 4" xfId="17791"/>
    <cellStyle name="Normal 19 8" xfId="5364"/>
    <cellStyle name="Normal 19 8 2" xfId="6951"/>
    <cellStyle name="Normal 19 8 2 2" xfId="13386"/>
    <cellStyle name="Normal 19 8 2 2 2" xfId="17797"/>
    <cellStyle name="Normal 19 8 2 3" xfId="17796"/>
    <cellStyle name="Normal 19 8 3" xfId="11924"/>
    <cellStyle name="Normal 19 8 3 2" xfId="17798"/>
    <cellStyle name="Normal 19 8 4" xfId="17795"/>
    <cellStyle name="Normal 19 9" xfId="5365"/>
    <cellStyle name="Normal 19 9 2" xfId="6952"/>
    <cellStyle name="Normal 19 9 2 2" xfId="13387"/>
    <cellStyle name="Normal 19 9 2 2 2" xfId="17801"/>
    <cellStyle name="Normal 19 9 2 3" xfId="17800"/>
    <cellStyle name="Normal 19 9 3" xfId="11925"/>
    <cellStyle name="Normal 19 9 3 2" xfId="17802"/>
    <cellStyle name="Normal 19 9 4" xfId="17799"/>
    <cellStyle name="Normal 2" xfId="24"/>
    <cellStyle name="Normal 2 10" xfId="64"/>
    <cellStyle name="Normal 2 10 2" xfId="89"/>
    <cellStyle name="Normal 2 10 2 2" xfId="5368"/>
    <cellStyle name="Normal 2 10 2 2 2" xfId="11928"/>
    <cellStyle name="Normal 2 10 2 2 2 2" xfId="17806"/>
    <cellStyle name="Normal 2 10 2 2 3" xfId="17805"/>
    <cellStyle name="Normal 2 10 2 3" xfId="6955"/>
    <cellStyle name="Normal 2 10 2 3 2" xfId="13390"/>
    <cellStyle name="Normal 2 10 2 3 2 2" xfId="17808"/>
    <cellStyle name="Normal 2 10 2 3 3" xfId="17807"/>
    <cellStyle name="Normal 2 10 2 4" xfId="11135"/>
    <cellStyle name="Normal 2 10 2 5" xfId="11330"/>
    <cellStyle name="Normal 2 10 2 5 2" xfId="17809"/>
    <cellStyle name="Normal 2 10 2 6" xfId="17804"/>
    <cellStyle name="Normal 2 10 3" xfId="386"/>
    <cellStyle name="Normal 2 10 3 2" xfId="6188"/>
    <cellStyle name="Normal 2 10 3 3" xfId="5369"/>
    <cellStyle name="Normal 2 10 3 3 2" xfId="11929"/>
    <cellStyle name="Normal 2 10 3 3 2 2" xfId="17811"/>
    <cellStyle name="Normal 2 10 3 3 3" xfId="17810"/>
    <cellStyle name="Normal 2 10 3 4" xfId="6956"/>
    <cellStyle name="Normal 2 10 3 4 2" xfId="13391"/>
    <cellStyle name="Normal 2 10 3 4 2 2" xfId="17813"/>
    <cellStyle name="Normal 2 10 3 4 3" xfId="17812"/>
    <cellStyle name="Normal 2 10 4" xfId="5370"/>
    <cellStyle name="Normal 2 10 4 2" xfId="6957"/>
    <cellStyle name="Normal 2 10 4 2 2" xfId="13392"/>
    <cellStyle name="Normal 2 10 4 2 2 2" xfId="17816"/>
    <cellStyle name="Normal 2 10 4 2 3" xfId="17815"/>
    <cellStyle name="Normal 2 10 4 3" xfId="11930"/>
    <cellStyle name="Normal 2 10 4 3 2" xfId="17817"/>
    <cellStyle name="Normal 2 10 4 4" xfId="17814"/>
    <cellStyle name="Normal 2 10 5" xfId="5367"/>
    <cellStyle name="Normal 2 10 5 2" xfId="11927"/>
    <cellStyle name="Normal 2 10 5 2 2" xfId="17819"/>
    <cellStyle name="Normal 2 10 5 3" xfId="17818"/>
    <cellStyle name="Normal 2 10 6" xfId="6954"/>
    <cellStyle name="Normal 2 10 6 2" xfId="13389"/>
    <cellStyle name="Normal 2 10 6 2 2" xfId="17821"/>
    <cellStyle name="Normal 2 10 6 3" xfId="17820"/>
    <cellStyle name="Normal 2 10 7" xfId="11136"/>
    <cellStyle name="Normal 2 10 8" xfId="11308"/>
    <cellStyle name="Normal 2 10 8 2" xfId="17822"/>
    <cellStyle name="Normal 2 10 9" xfId="17803"/>
    <cellStyle name="Normal 2 11" xfId="387"/>
    <cellStyle name="Normal 2 11 2" xfId="6189"/>
    <cellStyle name="Normal 2 11 3" xfId="5371"/>
    <cellStyle name="Normal 2 11 3 2" xfId="11931"/>
    <cellStyle name="Normal 2 11 3 2 2" xfId="17824"/>
    <cellStyle name="Normal 2 11 3 3" xfId="17823"/>
    <cellStyle name="Normal 2 11 4" xfId="6958"/>
    <cellStyle name="Normal 2 11 4 2" xfId="13393"/>
    <cellStyle name="Normal 2 11 4 2 2" xfId="17826"/>
    <cellStyle name="Normal 2 11 4 3" xfId="17825"/>
    <cellStyle name="Normal 2 11 5" xfId="11137"/>
    <cellStyle name="Normal 2 12" xfId="5372"/>
    <cellStyle name="Normal 2 12 2" xfId="5373"/>
    <cellStyle name="Normal 2 12 2 2" xfId="6960"/>
    <cellStyle name="Normal 2 12 2 2 2" xfId="13395"/>
    <cellStyle name="Normal 2 12 2 2 2 2" xfId="17830"/>
    <cellStyle name="Normal 2 12 2 2 3" xfId="17829"/>
    <cellStyle name="Normal 2 12 2 3" xfId="11933"/>
    <cellStyle name="Normal 2 12 2 3 2" xfId="17831"/>
    <cellStyle name="Normal 2 12 2 4" xfId="17828"/>
    <cellStyle name="Normal 2 12 3" xfId="6959"/>
    <cellStyle name="Normal 2 12 3 2" xfId="13394"/>
    <cellStyle name="Normal 2 12 3 2 2" xfId="17833"/>
    <cellStyle name="Normal 2 12 3 3" xfId="17832"/>
    <cellStyle name="Normal 2 12 4" xfId="8347"/>
    <cellStyle name="Normal 2 12 4 2" xfId="14359"/>
    <cellStyle name="Normal 2 12 4 2 2" xfId="17835"/>
    <cellStyle name="Normal 2 12 4 3" xfId="17834"/>
    <cellStyle name="Normal 2 12 5" xfId="11932"/>
    <cellStyle name="Normal 2 12 5 2" xfId="17836"/>
    <cellStyle name="Normal 2 12 6" xfId="17827"/>
    <cellStyle name="Normal 2 13" xfId="5374"/>
    <cellStyle name="Normal 2 13 2" xfId="6961"/>
    <cellStyle name="Normal 2 13 2 2" xfId="13396"/>
    <cellStyle name="Normal 2 13 2 2 2" xfId="17839"/>
    <cellStyle name="Normal 2 13 2 3" xfId="17838"/>
    <cellStyle name="Normal 2 13 3" xfId="8348"/>
    <cellStyle name="Normal 2 13 4" xfId="11934"/>
    <cellStyle name="Normal 2 13 4 2" xfId="17840"/>
    <cellStyle name="Normal 2 13 5" xfId="17837"/>
    <cellStyle name="Normal 2 14" xfId="5375"/>
    <cellStyle name="Normal 2 14 2" xfId="6962"/>
    <cellStyle name="Normal 2 14 2 2" xfId="13397"/>
    <cellStyle name="Normal 2 14 2 2 2" xfId="17843"/>
    <cellStyle name="Normal 2 14 2 3" xfId="17842"/>
    <cellStyle name="Normal 2 14 3" xfId="8349"/>
    <cellStyle name="Normal 2 14 4" xfId="11935"/>
    <cellStyle name="Normal 2 14 4 2" xfId="17844"/>
    <cellStyle name="Normal 2 14 5" xfId="17841"/>
    <cellStyle name="Normal 2 15" xfId="5376"/>
    <cellStyle name="Normal 2 15 2" xfId="6963"/>
    <cellStyle name="Normal 2 15 2 2" xfId="13398"/>
    <cellStyle name="Normal 2 15 2 2 2" xfId="17847"/>
    <cellStyle name="Normal 2 15 2 3" xfId="17846"/>
    <cellStyle name="Normal 2 15 3" xfId="11936"/>
    <cellStyle name="Normal 2 15 3 2" xfId="17848"/>
    <cellStyle name="Normal 2 15 4" xfId="17845"/>
    <cellStyle name="Normal 2 16" xfId="5377"/>
    <cellStyle name="Normal 2 16 2" xfId="6964"/>
    <cellStyle name="Normal 2 16 2 2" xfId="13399"/>
    <cellStyle name="Normal 2 16 2 2 2" xfId="17851"/>
    <cellStyle name="Normal 2 16 2 3" xfId="17850"/>
    <cellStyle name="Normal 2 16 3" xfId="11937"/>
    <cellStyle name="Normal 2 16 3 2" xfId="17852"/>
    <cellStyle name="Normal 2 16 4" xfId="17849"/>
    <cellStyle name="Normal 2 17" xfId="5378"/>
    <cellStyle name="Normal 2 17 2" xfId="6965"/>
    <cellStyle name="Normal 2 17 2 2" xfId="13400"/>
    <cellStyle name="Normal 2 17 2 2 2" xfId="17855"/>
    <cellStyle name="Normal 2 17 2 3" xfId="17854"/>
    <cellStyle name="Normal 2 17 3" xfId="11938"/>
    <cellStyle name="Normal 2 17 3 2" xfId="17856"/>
    <cellStyle name="Normal 2 17 4" xfId="17853"/>
    <cellStyle name="Normal 2 18" xfId="5379"/>
    <cellStyle name="Normal 2 18 2" xfId="6966"/>
    <cellStyle name="Normal 2 18 2 2" xfId="13401"/>
    <cellStyle name="Normal 2 18 2 2 2" xfId="17859"/>
    <cellStyle name="Normal 2 18 2 3" xfId="17858"/>
    <cellStyle name="Normal 2 18 3" xfId="11939"/>
    <cellStyle name="Normal 2 18 3 2" xfId="17860"/>
    <cellStyle name="Normal 2 18 4" xfId="17857"/>
    <cellStyle name="Normal 2 19" xfId="5380"/>
    <cellStyle name="Normal 2 19 2" xfId="6967"/>
    <cellStyle name="Normal 2 19 2 2" xfId="13402"/>
    <cellStyle name="Normal 2 19 2 2 2" xfId="17863"/>
    <cellStyle name="Normal 2 19 2 3" xfId="17862"/>
    <cellStyle name="Normal 2 19 3" xfId="11940"/>
    <cellStyle name="Normal 2 19 3 2" xfId="17864"/>
    <cellStyle name="Normal 2 19 4" xfId="17861"/>
    <cellStyle name="Normal 2 2" xfId="29"/>
    <cellStyle name="Normal 2 2 10" xfId="5382"/>
    <cellStyle name="Normal 2 2 10 2" xfId="6969"/>
    <cellStyle name="Normal 2 2 10 2 2" xfId="13404"/>
    <cellStyle name="Normal 2 2 10 2 2 2" xfId="17868"/>
    <cellStyle name="Normal 2 2 10 2 3" xfId="17867"/>
    <cellStyle name="Normal 2 2 10 3" xfId="11942"/>
    <cellStyle name="Normal 2 2 10 3 2" xfId="17869"/>
    <cellStyle name="Normal 2 2 10 4" xfId="17866"/>
    <cellStyle name="Normal 2 2 11" xfId="5383"/>
    <cellStyle name="Normal 2 2 11 2" xfId="6970"/>
    <cellStyle name="Normal 2 2 11 2 2" xfId="13405"/>
    <cellStyle name="Normal 2 2 11 2 2 2" xfId="17872"/>
    <cellStyle name="Normal 2 2 11 2 3" xfId="17871"/>
    <cellStyle name="Normal 2 2 11 3" xfId="11943"/>
    <cellStyle name="Normal 2 2 11 3 2" xfId="17873"/>
    <cellStyle name="Normal 2 2 11 4" xfId="17870"/>
    <cellStyle name="Normal 2 2 12" xfId="5384"/>
    <cellStyle name="Normal 2 2 12 2" xfId="6971"/>
    <cellStyle name="Normal 2 2 12 2 2" xfId="13406"/>
    <cellStyle name="Normal 2 2 12 2 2 2" xfId="17876"/>
    <cellStyle name="Normal 2 2 12 2 3" xfId="17875"/>
    <cellStyle name="Normal 2 2 12 3" xfId="11944"/>
    <cellStyle name="Normal 2 2 12 3 2" xfId="17877"/>
    <cellStyle name="Normal 2 2 12 4" xfId="17874"/>
    <cellStyle name="Normal 2 2 13" xfId="5385"/>
    <cellStyle name="Normal 2 2 13 2" xfId="6972"/>
    <cellStyle name="Normal 2 2 13 2 2" xfId="13407"/>
    <cellStyle name="Normal 2 2 13 2 2 2" xfId="17880"/>
    <cellStyle name="Normal 2 2 13 2 3" xfId="17879"/>
    <cellStyle name="Normal 2 2 13 3" xfId="11945"/>
    <cellStyle name="Normal 2 2 13 3 2" xfId="17881"/>
    <cellStyle name="Normal 2 2 13 4" xfId="17878"/>
    <cellStyle name="Normal 2 2 14" xfId="5386"/>
    <cellStyle name="Normal 2 2 14 2" xfId="6973"/>
    <cellStyle name="Normal 2 2 14 2 2" xfId="13408"/>
    <cellStyle name="Normal 2 2 14 2 2 2" xfId="17884"/>
    <cellStyle name="Normal 2 2 14 2 3" xfId="17883"/>
    <cellStyle name="Normal 2 2 14 3" xfId="11946"/>
    <cellStyle name="Normal 2 2 14 3 2" xfId="17885"/>
    <cellStyle name="Normal 2 2 14 4" xfId="17882"/>
    <cellStyle name="Normal 2 2 15" xfId="5381"/>
    <cellStyle name="Normal 2 2 15 2" xfId="11941"/>
    <cellStyle name="Normal 2 2 15 2 2" xfId="17887"/>
    <cellStyle name="Normal 2 2 15 3" xfId="17886"/>
    <cellStyle name="Normal 2 2 16" xfId="6968"/>
    <cellStyle name="Normal 2 2 16 2" xfId="13403"/>
    <cellStyle name="Normal 2 2 16 2 2" xfId="17889"/>
    <cellStyle name="Normal 2 2 16 3" xfId="17888"/>
    <cellStyle name="Normal 2 2 17" xfId="11284"/>
    <cellStyle name="Normal 2 2 17 2" xfId="17890"/>
    <cellStyle name="Normal 2 2 18" xfId="17865"/>
    <cellStyle name="Normal 2 2 2" xfId="33"/>
    <cellStyle name="Normal 2 2 2 2" xfId="71"/>
    <cellStyle name="Normal 2 2 2 2 2" xfId="106"/>
    <cellStyle name="Normal 2 2 2 2 2 2" xfId="5389"/>
    <cellStyle name="Normal 2 2 2 2 2 2 2" xfId="11949"/>
    <cellStyle name="Normal 2 2 2 2 2 2 2 2" xfId="17895"/>
    <cellStyle name="Normal 2 2 2 2 2 2 3" xfId="17894"/>
    <cellStyle name="Normal 2 2 2 2 2 3" xfId="6976"/>
    <cellStyle name="Normal 2 2 2 2 2 3 2" xfId="13411"/>
    <cellStyle name="Normal 2 2 2 2 2 3 2 2" xfId="17897"/>
    <cellStyle name="Normal 2 2 2 2 2 3 3" xfId="17896"/>
    <cellStyle name="Normal 2 2 2 2 2 4" xfId="11344"/>
    <cellStyle name="Normal 2 2 2 2 2 4 2" xfId="17898"/>
    <cellStyle name="Normal 2 2 2 2 2 5" xfId="17893"/>
    <cellStyle name="Normal 2 2 2 2 3" xfId="5388"/>
    <cellStyle name="Normal 2 2 2 2 3 2" xfId="11948"/>
    <cellStyle name="Normal 2 2 2 2 3 2 2" xfId="17900"/>
    <cellStyle name="Normal 2 2 2 2 3 3" xfId="17899"/>
    <cellStyle name="Normal 2 2 2 2 4" xfId="6975"/>
    <cellStyle name="Normal 2 2 2 2 4 2" xfId="13410"/>
    <cellStyle name="Normal 2 2 2 2 4 2 2" xfId="17902"/>
    <cellStyle name="Normal 2 2 2 2 4 3" xfId="17901"/>
    <cellStyle name="Normal 2 2 2 2 5" xfId="11315"/>
    <cellStyle name="Normal 2 2 2 2 5 2" xfId="17903"/>
    <cellStyle name="Normal 2 2 2 2 6" xfId="17892"/>
    <cellStyle name="Normal 2 2 2 3" xfId="99"/>
    <cellStyle name="Normal 2 2 2 3 2" xfId="5390"/>
    <cellStyle name="Normal 2 2 2 3 2 2" xfId="11950"/>
    <cellStyle name="Normal 2 2 2 3 2 2 2" xfId="17906"/>
    <cellStyle name="Normal 2 2 2 3 2 3" xfId="17905"/>
    <cellStyle name="Normal 2 2 2 3 3" xfId="6977"/>
    <cellStyle name="Normal 2 2 2 3 3 2" xfId="13412"/>
    <cellStyle name="Normal 2 2 2 3 3 2 2" xfId="17908"/>
    <cellStyle name="Normal 2 2 2 3 3 3" xfId="17907"/>
    <cellStyle name="Normal 2 2 2 3 4" xfId="11337"/>
    <cellStyle name="Normal 2 2 2 3 4 2" xfId="17909"/>
    <cellStyle name="Normal 2 2 2 3 5" xfId="17904"/>
    <cellStyle name="Normal 2 2 2 4" xfId="5387"/>
    <cellStyle name="Normal 2 2 2 4 2" xfId="11947"/>
    <cellStyle name="Normal 2 2 2 4 2 2" xfId="17911"/>
    <cellStyle name="Normal 2 2 2 4 3" xfId="17910"/>
    <cellStyle name="Normal 2 2 2 5" xfId="6974"/>
    <cellStyle name="Normal 2 2 2 5 2" xfId="13409"/>
    <cellStyle name="Normal 2 2 2 5 2 2" xfId="17913"/>
    <cellStyle name="Normal 2 2 2 5 3" xfId="17912"/>
    <cellStyle name="Normal 2 2 2 6" xfId="8350"/>
    <cellStyle name="Normal 2 2 2 6 2" xfId="14360"/>
    <cellStyle name="Normal 2 2 2 6 2 2" xfId="17915"/>
    <cellStyle name="Normal 2 2 2 6 3" xfId="17914"/>
    <cellStyle name="Normal 2 2 2 7" xfId="11287"/>
    <cellStyle name="Normal 2 2 2 7 2" xfId="17916"/>
    <cellStyle name="Normal 2 2 2 8" xfId="17891"/>
    <cellStyle name="Normal 2 2 3" xfId="36"/>
    <cellStyle name="Normal 2 2 3 2" xfId="103"/>
    <cellStyle name="Normal 2 2 3 2 2" xfId="5392"/>
    <cellStyle name="Normal 2 2 3 2 2 2" xfId="11952"/>
    <cellStyle name="Normal 2 2 3 2 2 2 2" xfId="17919"/>
    <cellStyle name="Normal 2 2 3 2 2 3" xfId="17918"/>
    <cellStyle name="Normal 2 2 3 2 3" xfId="6979"/>
    <cellStyle name="Normal 2 2 3 2 3 2" xfId="13414"/>
    <cellStyle name="Normal 2 2 3 2 3 2 2" xfId="17921"/>
    <cellStyle name="Normal 2 2 3 2 3 3" xfId="17920"/>
    <cellStyle name="Normal 2 2 3 2 4" xfId="11341"/>
    <cellStyle name="Normal 2 2 3 2 4 2" xfId="17922"/>
    <cellStyle name="Normal 2 2 3 2 5" xfId="17917"/>
    <cellStyle name="Normal 2 2 3 3" xfId="6135"/>
    <cellStyle name="Normal 2 2 3 4" xfId="5391"/>
    <cellStyle name="Normal 2 2 3 4 2" xfId="11951"/>
    <cellStyle name="Normal 2 2 3 4 2 2" xfId="17924"/>
    <cellStyle name="Normal 2 2 3 4 3" xfId="17923"/>
    <cellStyle name="Normal 2 2 3 5" xfId="6978"/>
    <cellStyle name="Normal 2 2 3 5 2" xfId="13413"/>
    <cellStyle name="Normal 2 2 3 5 2 2" xfId="17926"/>
    <cellStyle name="Normal 2 2 3 5 3" xfId="17925"/>
    <cellStyle name="Normal 2 2 3 6" xfId="11138"/>
    <cellStyle name="Normal 2 2 4" xfId="55"/>
    <cellStyle name="Normal 2 2 4 2" xfId="84"/>
    <cellStyle name="Normal 2 2 4 2 2" xfId="5394"/>
    <cellStyle name="Normal 2 2 4 2 2 2" xfId="11954"/>
    <cellStyle name="Normal 2 2 4 2 2 2 2" xfId="17930"/>
    <cellStyle name="Normal 2 2 4 2 2 3" xfId="17929"/>
    <cellStyle name="Normal 2 2 4 2 3" xfId="6981"/>
    <cellStyle name="Normal 2 2 4 2 3 2" xfId="13416"/>
    <cellStyle name="Normal 2 2 4 2 3 2 2" xfId="17932"/>
    <cellStyle name="Normal 2 2 4 2 3 3" xfId="17931"/>
    <cellStyle name="Normal 2 2 4 2 4" xfId="11139"/>
    <cellStyle name="Normal 2 2 4 2 5" xfId="11325"/>
    <cellStyle name="Normal 2 2 4 2 5 2" xfId="17933"/>
    <cellStyle name="Normal 2 2 4 2 6" xfId="17928"/>
    <cellStyle name="Normal 2 2 4 3" xfId="388"/>
    <cellStyle name="Normal 2 2 4 3 2" xfId="6190"/>
    <cellStyle name="Normal 2 2 4 3 3" xfId="5395"/>
    <cellStyle name="Normal 2 2 4 3 3 2" xfId="11955"/>
    <cellStyle name="Normal 2 2 4 3 3 2 2" xfId="17935"/>
    <cellStyle name="Normal 2 2 4 3 3 3" xfId="17934"/>
    <cellStyle name="Normal 2 2 4 3 4" xfId="6982"/>
    <cellStyle name="Normal 2 2 4 3 4 2" xfId="13417"/>
    <cellStyle name="Normal 2 2 4 3 4 2 2" xfId="17937"/>
    <cellStyle name="Normal 2 2 4 3 4 3" xfId="17936"/>
    <cellStyle name="Normal 2 2 4 4" xfId="5393"/>
    <cellStyle name="Normal 2 2 4 4 2" xfId="11953"/>
    <cellStyle name="Normal 2 2 4 4 2 2" xfId="17939"/>
    <cellStyle name="Normal 2 2 4 4 3" xfId="17938"/>
    <cellStyle name="Normal 2 2 4 5" xfId="6980"/>
    <cellStyle name="Normal 2 2 4 5 2" xfId="13415"/>
    <cellStyle name="Normal 2 2 4 5 2 2" xfId="17941"/>
    <cellStyle name="Normal 2 2 4 5 3" xfId="17940"/>
    <cellStyle name="Normal 2 2 4 6" xfId="11140"/>
    <cellStyle name="Normal 2 2 4 7" xfId="11303"/>
    <cellStyle name="Normal 2 2 4 7 2" xfId="17942"/>
    <cellStyle name="Normal 2 2 4 8" xfId="17927"/>
    <cellStyle name="Normal 2 2 5" xfId="63"/>
    <cellStyle name="Normal 2 2 5 2" xfId="88"/>
    <cellStyle name="Normal 2 2 5 2 2" xfId="5397"/>
    <cellStyle name="Normal 2 2 5 2 2 2" xfId="11957"/>
    <cellStyle name="Normal 2 2 5 2 2 2 2" xfId="17946"/>
    <cellStyle name="Normal 2 2 5 2 2 3" xfId="17945"/>
    <cellStyle name="Normal 2 2 5 2 3" xfId="6984"/>
    <cellStyle name="Normal 2 2 5 2 3 2" xfId="13419"/>
    <cellStyle name="Normal 2 2 5 2 3 2 2" xfId="17948"/>
    <cellStyle name="Normal 2 2 5 2 3 3" xfId="17947"/>
    <cellStyle name="Normal 2 2 5 2 4" xfId="11329"/>
    <cellStyle name="Normal 2 2 5 2 4 2" xfId="17949"/>
    <cellStyle name="Normal 2 2 5 2 5" xfId="17944"/>
    <cellStyle name="Normal 2 2 5 3" xfId="5396"/>
    <cellStyle name="Normal 2 2 5 3 2" xfId="11956"/>
    <cellStyle name="Normal 2 2 5 3 2 2" xfId="17951"/>
    <cellStyle name="Normal 2 2 5 3 3" xfId="17950"/>
    <cellStyle name="Normal 2 2 5 4" xfId="6983"/>
    <cellStyle name="Normal 2 2 5 4 2" xfId="13418"/>
    <cellStyle name="Normal 2 2 5 4 2 2" xfId="17953"/>
    <cellStyle name="Normal 2 2 5 4 3" xfId="17952"/>
    <cellStyle name="Normal 2 2 5 5" xfId="11307"/>
    <cellStyle name="Normal 2 2 5 5 2" xfId="17954"/>
    <cellStyle name="Normal 2 2 5 6" xfId="17943"/>
    <cellStyle name="Normal 2 2 6" xfId="68"/>
    <cellStyle name="Normal 2 2 6 2" xfId="5398"/>
    <cellStyle name="Normal 2 2 6 2 2" xfId="11958"/>
    <cellStyle name="Normal 2 2 6 2 2 2" xfId="17957"/>
    <cellStyle name="Normal 2 2 6 2 3" xfId="17956"/>
    <cellStyle name="Normal 2 2 6 3" xfId="6985"/>
    <cellStyle name="Normal 2 2 6 3 2" xfId="13420"/>
    <cellStyle name="Normal 2 2 6 3 2 2" xfId="17959"/>
    <cellStyle name="Normal 2 2 6 3 3" xfId="17958"/>
    <cellStyle name="Normal 2 2 6 4" xfId="11312"/>
    <cellStyle name="Normal 2 2 6 4 2" xfId="17960"/>
    <cellStyle name="Normal 2 2 6 5" xfId="17955"/>
    <cellStyle name="Normal 2 2 7" xfId="96"/>
    <cellStyle name="Normal 2 2 7 2" xfId="5399"/>
    <cellStyle name="Normal 2 2 7 2 2" xfId="11959"/>
    <cellStyle name="Normal 2 2 7 2 2 2" xfId="17963"/>
    <cellStyle name="Normal 2 2 7 2 3" xfId="17962"/>
    <cellStyle name="Normal 2 2 7 3" xfId="6986"/>
    <cellStyle name="Normal 2 2 7 3 2" xfId="13421"/>
    <cellStyle name="Normal 2 2 7 3 2 2" xfId="17965"/>
    <cellStyle name="Normal 2 2 7 3 3" xfId="17964"/>
    <cellStyle name="Normal 2 2 7 4" xfId="11334"/>
    <cellStyle name="Normal 2 2 7 4 2" xfId="17966"/>
    <cellStyle name="Normal 2 2 7 5" xfId="17961"/>
    <cellStyle name="Normal 2 2 8" xfId="5400"/>
    <cellStyle name="Normal 2 2 8 2" xfId="6987"/>
    <cellStyle name="Normal 2 2 8 2 2" xfId="13422"/>
    <cellStyle name="Normal 2 2 8 2 2 2" xfId="17969"/>
    <cellStyle name="Normal 2 2 8 2 3" xfId="17968"/>
    <cellStyle name="Normal 2 2 8 3" xfId="11960"/>
    <cellStyle name="Normal 2 2 8 3 2" xfId="17970"/>
    <cellStyle name="Normal 2 2 8 4" xfId="17967"/>
    <cellStyle name="Normal 2 2 9" xfId="5401"/>
    <cellStyle name="Normal 2 2 9 2" xfId="6988"/>
    <cellStyle name="Normal 2 2 9 2 2" xfId="13423"/>
    <cellStyle name="Normal 2 2 9 2 2 2" xfId="17973"/>
    <cellStyle name="Normal 2 2 9 2 3" xfId="17972"/>
    <cellStyle name="Normal 2 2 9 3" xfId="11961"/>
    <cellStyle name="Normal 2 2 9 3 2" xfId="17974"/>
    <cellStyle name="Normal 2 2 9 4" xfId="17971"/>
    <cellStyle name="Normal 2 20" xfId="5402"/>
    <cellStyle name="Normal 2 20 2" xfId="6989"/>
    <cellStyle name="Normal 2 20 2 2" xfId="13424"/>
    <cellStyle name="Normal 2 20 2 2 2" xfId="17977"/>
    <cellStyle name="Normal 2 20 2 3" xfId="17976"/>
    <cellStyle name="Normal 2 20 3" xfId="11962"/>
    <cellStyle name="Normal 2 20 3 2" xfId="17978"/>
    <cellStyle name="Normal 2 20 4" xfId="17975"/>
    <cellStyle name="Normal 2 21" xfId="5403"/>
    <cellStyle name="Normal 2 21 2" xfId="6990"/>
    <cellStyle name="Normal 2 21 2 2" xfId="13425"/>
    <cellStyle name="Normal 2 21 2 2 2" xfId="17981"/>
    <cellStyle name="Normal 2 21 2 3" xfId="17980"/>
    <cellStyle name="Normal 2 21 3" xfId="11963"/>
    <cellStyle name="Normal 2 21 3 2" xfId="17982"/>
    <cellStyle name="Normal 2 21 4" xfId="17979"/>
    <cellStyle name="Normal 2 22" xfId="5404"/>
    <cellStyle name="Normal 2 22 2" xfId="6991"/>
    <cellStyle name="Normal 2 22 2 2" xfId="13426"/>
    <cellStyle name="Normal 2 22 2 2 2" xfId="17985"/>
    <cellStyle name="Normal 2 22 2 3" xfId="17984"/>
    <cellStyle name="Normal 2 22 3" xfId="11964"/>
    <cellStyle name="Normal 2 22 3 2" xfId="17986"/>
    <cellStyle name="Normal 2 22 4" xfId="17983"/>
    <cellStyle name="Normal 2 23" xfId="5405"/>
    <cellStyle name="Normal 2 23 2" xfId="6992"/>
    <cellStyle name="Normal 2 23 2 2" xfId="13427"/>
    <cellStyle name="Normal 2 23 2 2 2" xfId="17989"/>
    <cellStyle name="Normal 2 23 2 3" xfId="17988"/>
    <cellStyle name="Normal 2 23 3" xfId="11965"/>
    <cellStyle name="Normal 2 23 3 2" xfId="17990"/>
    <cellStyle name="Normal 2 23 4" xfId="17987"/>
    <cellStyle name="Normal 2 24" xfId="5406"/>
    <cellStyle name="Normal 2 24 2" xfId="6993"/>
    <cellStyle name="Normal 2 24 2 2" xfId="13428"/>
    <cellStyle name="Normal 2 24 2 2 2" xfId="17993"/>
    <cellStyle name="Normal 2 24 2 3" xfId="17992"/>
    <cellStyle name="Normal 2 24 3" xfId="11966"/>
    <cellStyle name="Normal 2 24 3 2" xfId="17994"/>
    <cellStyle name="Normal 2 24 4" xfId="17991"/>
    <cellStyle name="Normal 2 25" xfId="5407"/>
    <cellStyle name="Normal 2 25 2" xfId="6994"/>
    <cellStyle name="Normal 2 25 2 2" xfId="13429"/>
    <cellStyle name="Normal 2 25 2 2 2" xfId="17997"/>
    <cellStyle name="Normal 2 25 2 3" xfId="17996"/>
    <cellStyle name="Normal 2 25 3" xfId="11967"/>
    <cellStyle name="Normal 2 25 3 2" xfId="17998"/>
    <cellStyle name="Normal 2 25 4" xfId="17995"/>
    <cellStyle name="Normal 2 26" xfId="5408"/>
    <cellStyle name="Normal 2 26 2" xfId="6995"/>
    <cellStyle name="Normal 2 26 2 2" xfId="13430"/>
    <cellStyle name="Normal 2 26 2 2 2" xfId="18001"/>
    <cellStyle name="Normal 2 26 2 3" xfId="18000"/>
    <cellStyle name="Normal 2 26 3" xfId="11968"/>
    <cellStyle name="Normal 2 26 3 2" xfId="18002"/>
    <cellStyle name="Normal 2 26 4" xfId="17999"/>
    <cellStyle name="Normal 2 27" xfId="5409"/>
    <cellStyle name="Normal 2 27 2" xfId="6996"/>
    <cellStyle name="Normal 2 27 2 2" xfId="13431"/>
    <cellStyle name="Normal 2 27 2 2 2" xfId="18005"/>
    <cellStyle name="Normal 2 27 2 3" xfId="18004"/>
    <cellStyle name="Normal 2 27 3" xfId="11969"/>
    <cellStyle name="Normal 2 27 3 2" xfId="18006"/>
    <cellStyle name="Normal 2 27 4" xfId="18003"/>
    <cellStyle name="Normal 2 28" xfId="5410"/>
    <cellStyle name="Normal 2 28 2" xfId="6997"/>
    <cellStyle name="Normal 2 28 2 2" xfId="13432"/>
    <cellStyle name="Normal 2 28 2 2 2" xfId="18009"/>
    <cellStyle name="Normal 2 28 2 3" xfId="18008"/>
    <cellStyle name="Normal 2 28 3" xfId="11970"/>
    <cellStyle name="Normal 2 28 3 2" xfId="18010"/>
    <cellStyle name="Normal 2 28 4" xfId="18007"/>
    <cellStyle name="Normal 2 29" xfId="5411"/>
    <cellStyle name="Normal 2 29 2" xfId="6998"/>
    <cellStyle name="Normal 2 29 2 2" xfId="13433"/>
    <cellStyle name="Normal 2 29 2 2 2" xfId="18013"/>
    <cellStyle name="Normal 2 29 2 3" xfId="18012"/>
    <cellStyle name="Normal 2 29 3" xfId="11971"/>
    <cellStyle name="Normal 2 29 3 2" xfId="18014"/>
    <cellStyle name="Normal 2 29 4" xfId="18011"/>
    <cellStyle name="Normal 2 3" xfId="27"/>
    <cellStyle name="Normal 2 3 2" xfId="66"/>
    <cellStyle name="Normal 2 3 2 2" xfId="101"/>
    <cellStyle name="Normal 2 3 2 2 2" xfId="5414"/>
    <cellStyle name="Normal 2 3 2 2 2 2" xfId="11974"/>
    <cellStyle name="Normal 2 3 2 2 2 2 2" xfId="18019"/>
    <cellStyle name="Normal 2 3 2 2 2 3" xfId="18018"/>
    <cellStyle name="Normal 2 3 2 2 3" xfId="7001"/>
    <cellStyle name="Normal 2 3 2 2 3 2" xfId="13436"/>
    <cellStyle name="Normal 2 3 2 2 3 2 2" xfId="18021"/>
    <cellStyle name="Normal 2 3 2 2 3 3" xfId="18020"/>
    <cellStyle name="Normal 2 3 2 2 4" xfId="11339"/>
    <cellStyle name="Normal 2 3 2 2 4 2" xfId="18022"/>
    <cellStyle name="Normal 2 3 2 2 5" xfId="18017"/>
    <cellStyle name="Normal 2 3 2 3" xfId="5413"/>
    <cellStyle name="Normal 2 3 2 3 2" xfId="11973"/>
    <cellStyle name="Normal 2 3 2 3 2 2" xfId="18024"/>
    <cellStyle name="Normal 2 3 2 3 3" xfId="18023"/>
    <cellStyle name="Normal 2 3 2 4" xfId="7000"/>
    <cellStyle name="Normal 2 3 2 4 2" xfId="13435"/>
    <cellStyle name="Normal 2 3 2 4 2 2" xfId="18026"/>
    <cellStyle name="Normal 2 3 2 4 3" xfId="18025"/>
    <cellStyle name="Normal 2 3 2 5" xfId="11310"/>
    <cellStyle name="Normal 2 3 2 5 2" xfId="18027"/>
    <cellStyle name="Normal 2 3 2 6" xfId="18016"/>
    <cellStyle name="Normal 2 3 3" xfId="389"/>
    <cellStyle name="Normal 2 3 3 2" xfId="6191"/>
    <cellStyle name="Normal 2 3 3 2 2" xfId="6256"/>
    <cellStyle name="Normal 2 3 3 2 2 2" xfId="7717"/>
    <cellStyle name="Normal 2 3 3 2 2 2 2" xfId="14152"/>
    <cellStyle name="Normal 2 3 3 2 2 2 2 2" xfId="18030"/>
    <cellStyle name="Normal 2 3 3 2 2 2 3" xfId="18029"/>
    <cellStyle name="Normal 2 3 3 2 2 3" xfId="12694"/>
    <cellStyle name="Normal 2 3 3 2 2 3 2" xfId="18031"/>
    <cellStyle name="Normal 2 3 3 2 2 4" xfId="18028"/>
    <cellStyle name="Normal 2 3 3 3" xfId="5415"/>
    <cellStyle name="Normal 2 3 3 3 2" xfId="11975"/>
    <cellStyle name="Normal 2 3 3 3 2 2" xfId="18033"/>
    <cellStyle name="Normal 2 3 3 3 3" xfId="18032"/>
    <cellStyle name="Normal 2 3 3 4" xfId="7002"/>
    <cellStyle name="Normal 2 3 3 4 2" xfId="13437"/>
    <cellStyle name="Normal 2 3 3 4 2 2" xfId="18035"/>
    <cellStyle name="Normal 2 3 3 4 3" xfId="18034"/>
    <cellStyle name="Normal 2 3 3 5" xfId="11141"/>
    <cellStyle name="Normal 2 3 4" xfId="94"/>
    <cellStyle name="Normal 2 3 4 2" xfId="5416"/>
    <cellStyle name="Normal 2 3 4 2 2" xfId="11976"/>
    <cellStyle name="Normal 2 3 4 2 2 2" xfId="18038"/>
    <cellStyle name="Normal 2 3 4 2 3" xfId="18037"/>
    <cellStyle name="Normal 2 3 4 3" xfId="7003"/>
    <cellStyle name="Normal 2 3 4 3 2" xfId="13438"/>
    <cellStyle name="Normal 2 3 4 3 2 2" xfId="18040"/>
    <cellStyle name="Normal 2 3 4 3 3" xfId="18039"/>
    <cellStyle name="Normal 2 3 4 4" xfId="11332"/>
    <cellStyle name="Normal 2 3 4 4 2" xfId="18041"/>
    <cellStyle name="Normal 2 3 4 5" xfId="18036"/>
    <cellStyle name="Normal 2 3 5" xfId="5417"/>
    <cellStyle name="Normal 2 3 5 2" xfId="7004"/>
    <cellStyle name="Normal 2 3 5 2 2" xfId="13439"/>
    <cellStyle name="Normal 2 3 5 2 2 2" xfId="18044"/>
    <cellStyle name="Normal 2 3 5 2 3" xfId="18043"/>
    <cellStyle name="Normal 2 3 5 3" xfId="11977"/>
    <cellStyle name="Normal 2 3 5 3 2" xfId="18045"/>
    <cellStyle name="Normal 2 3 5 4" xfId="18042"/>
    <cellStyle name="Normal 2 3 6" xfId="5412"/>
    <cellStyle name="Normal 2 3 6 2" xfId="11972"/>
    <cellStyle name="Normal 2 3 6 2 2" xfId="18047"/>
    <cellStyle name="Normal 2 3 6 3" xfId="18046"/>
    <cellStyle name="Normal 2 3 7" xfId="6999"/>
    <cellStyle name="Normal 2 3 7 2" xfId="13434"/>
    <cellStyle name="Normal 2 3 7 2 2" xfId="18049"/>
    <cellStyle name="Normal 2 3 7 3" xfId="18048"/>
    <cellStyle name="Normal 2 3 8" xfId="11282"/>
    <cellStyle name="Normal 2 3 8 2" xfId="18050"/>
    <cellStyle name="Normal 2 3 9" xfId="18015"/>
    <cellStyle name="Normal 2 30" xfId="5418"/>
    <cellStyle name="Normal 2 30 2" xfId="7005"/>
    <cellStyle name="Normal 2 30 2 2" xfId="13440"/>
    <cellStyle name="Normal 2 30 2 2 2" xfId="18053"/>
    <cellStyle name="Normal 2 30 2 3" xfId="18052"/>
    <cellStyle name="Normal 2 30 3" xfId="11978"/>
    <cellStyle name="Normal 2 30 3 2" xfId="18054"/>
    <cellStyle name="Normal 2 30 4" xfId="18051"/>
    <cellStyle name="Normal 2 31" xfId="5419"/>
    <cellStyle name="Normal 2 31 2" xfId="7006"/>
    <cellStyle name="Normal 2 31 2 2" xfId="13441"/>
    <cellStyle name="Normal 2 31 2 2 2" xfId="18057"/>
    <cellStyle name="Normal 2 31 2 3" xfId="18056"/>
    <cellStyle name="Normal 2 31 3" xfId="11979"/>
    <cellStyle name="Normal 2 31 3 2" xfId="18058"/>
    <cellStyle name="Normal 2 31 4" xfId="18055"/>
    <cellStyle name="Normal 2 32" xfId="5420"/>
    <cellStyle name="Normal 2 32 2" xfId="7007"/>
    <cellStyle name="Normal 2 32 2 2" xfId="13442"/>
    <cellStyle name="Normal 2 32 2 2 2" xfId="18061"/>
    <cellStyle name="Normal 2 32 2 3" xfId="18060"/>
    <cellStyle name="Normal 2 32 3" xfId="11980"/>
    <cellStyle name="Normal 2 32 3 2" xfId="18062"/>
    <cellStyle name="Normal 2 32 4" xfId="18059"/>
    <cellStyle name="Normal 2 33" xfId="5421"/>
    <cellStyle name="Normal 2 33 2" xfId="7008"/>
    <cellStyle name="Normal 2 33 2 2" xfId="13443"/>
    <cellStyle name="Normal 2 33 2 2 2" xfId="18065"/>
    <cellStyle name="Normal 2 33 2 3" xfId="18064"/>
    <cellStyle name="Normal 2 33 3" xfId="11981"/>
    <cellStyle name="Normal 2 33 3 2" xfId="18066"/>
    <cellStyle name="Normal 2 33 4" xfId="18063"/>
    <cellStyle name="Normal 2 34" xfId="5422"/>
    <cellStyle name="Normal 2 34 2" xfId="7009"/>
    <cellStyle name="Normal 2 34 2 2" xfId="13444"/>
    <cellStyle name="Normal 2 34 2 2 2" xfId="18069"/>
    <cellStyle name="Normal 2 34 2 3" xfId="18068"/>
    <cellStyle name="Normal 2 34 3" xfId="11982"/>
    <cellStyle name="Normal 2 34 3 2" xfId="18070"/>
    <cellStyle name="Normal 2 34 4" xfId="18067"/>
    <cellStyle name="Normal 2 35" xfId="5423"/>
    <cellStyle name="Normal 2 35 2" xfId="7010"/>
    <cellStyle name="Normal 2 35 2 2" xfId="13445"/>
    <cellStyle name="Normal 2 35 2 2 2" xfId="18073"/>
    <cellStyle name="Normal 2 35 2 3" xfId="18072"/>
    <cellStyle name="Normal 2 35 3" xfId="11983"/>
    <cellStyle name="Normal 2 35 3 2" xfId="18074"/>
    <cellStyle name="Normal 2 35 4" xfId="18071"/>
    <cellStyle name="Normal 2 36" xfId="5424"/>
    <cellStyle name="Normal 2 36 2" xfId="7011"/>
    <cellStyle name="Normal 2 36 2 2" xfId="13446"/>
    <cellStyle name="Normal 2 36 2 2 2" xfId="18077"/>
    <cellStyle name="Normal 2 36 2 3" xfId="18076"/>
    <cellStyle name="Normal 2 36 3" xfId="11984"/>
    <cellStyle name="Normal 2 36 3 2" xfId="18078"/>
    <cellStyle name="Normal 2 36 4" xfId="18075"/>
    <cellStyle name="Normal 2 37" xfId="5425"/>
    <cellStyle name="Normal 2 37 2" xfId="7012"/>
    <cellStyle name="Normal 2 37 2 2" xfId="13447"/>
    <cellStyle name="Normal 2 37 2 2 2" xfId="18081"/>
    <cellStyle name="Normal 2 37 2 3" xfId="18080"/>
    <cellStyle name="Normal 2 37 3" xfId="11985"/>
    <cellStyle name="Normal 2 37 3 2" xfId="18082"/>
    <cellStyle name="Normal 2 37 4" xfId="18079"/>
    <cellStyle name="Normal 2 38" xfId="5426"/>
    <cellStyle name="Normal 2 38 2" xfId="7013"/>
    <cellStyle name="Normal 2 38 2 2" xfId="13448"/>
    <cellStyle name="Normal 2 38 2 2 2" xfId="18085"/>
    <cellStyle name="Normal 2 38 2 3" xfId="18084"/>
    <cellStyle name="Normal 2 38 3" xfId="11986"/>
    <cellStyle name="Normal 2 38 3 2" xfId="18086"/>
    <cellStyle name="Normal 2 38 4" xfId="18083"/>
    <cellStyle name="Normal 2 39" xfId="5427"/>
    <cellStyle name="Normal 2 39 2" xfId="7014"/>
    <cellStyle name="Normal 2 39 2 2" xfId="13449"/>
    <cellStyle name="Normal 2 39 2 2 2" xfId="18089"/>
    <cellStyle name="Normal 2 39 2 3" xfId="18088"/>
    <cellStyle name="Normal 2 39 3" xfId="11987"/>
    <cellStyle name="Normal 2 39 3 2" xfId="18090"/>
    <cellStyle name="Normal 2 39 4" xfId="18087"/>
    <cellStyle name="Normal 2 4" xfId="31"/>
    <cellStyle name="Normal 2 4 2" xfId="69"/>
    <cellStyle name="Normal 2 4 2 2" xfId="104"/>
    <cellStyle name="Normal 2 4 2 2 2" xfId="5430"/>
    <cellStyle name="Normal 2 4 2 2 2 2" xfId="11990"/>
    <cellStyle name="Normal 2 4 2 2 2 2 2" xfId="18095"/>
    <cellStyle name="Normal 2 4 2 2 2 3" xfId="18094"/>
    <cellStyle name="Normal 2 4 2 2 3" xfId="7017"/>
    <cellStyle name="Normal 2 4 2 2 3 2" xfId="13452"/>
    <cellStyle name="Normal 2 4 2 2 3 2 2" xfId="18097"/>
    <cellStyle name="Normal 2 4 2 2 3 3" xfId="18096"/>
    <cellStyle name="Normal 2 4 2 2 4" xfId="11342"/>
    <cellStyle name="Normal 2 4 2 2 4 2" xfId="18098"/>
    <cellStyle name="Normal 2 4 2 2 5" xfId="18093"/>
    <cellStyle name="Normal 2 4 2 3" xfId="5429"/>
    <cellStyle name="Normal 2 4 2 3 2" xfId="11989"/>
    <cellStyle name="Normal 2 4 2 3 2 2" xfId="18100"/>
    <cellStyle name="Normal 2 4 2 3 3" xfId="18099"/>
    <cellStyle name="Normal 2 4 2 4" xfId="7016"/>
    <cellStyle name="Normal 2 4 2 4 2" xfId="13451"/>
    <cellStyle name="Normal 2 4 2 4 2 2" xfId="18102"/>
    <cellStyle name="Normal 2 4 2 4 3" xfId="18101"/>
    <cellStyle name="Normal 2 4 2 5" xfId="11313"/>
    <cellStyle name="Normal 2 4 2 5 2" xfId="18103"/>
    <cellStyle name="Normal 2 4 2 6" xfId="18092"/>
    <cellStyle name="Normal 2 4 3" xfId="390"/>
    <cellStyle name="Normal 2 4 3 2" xfId="6192"/>
    <cellStyle name="Normal 2 4 3 3" xfId="5431"/>
    <cellStyle name="Normal 2 4 3 3 2" xfId="11991"/>
    <cellStyle name="Normal 2 4 3 3 2 2" xfId="18105"/>
    <cellStyle name="Normal 2 4 3 3 3" xfId="18104"/>
    <cellStyle name="Normal 2 4 3 4" xfId="7018"/>
    <cellStyle name="Normal 2 4 3 4 2" xfId="13453"/>
    <cellStyle name="Normal 2 4 3 4 2 2" xfId="18107"/>
    <cellStyle name="Normal 2 4 3 4 3" xfId="18106"/>
    <cellStyle name="Normal 2 4 3 5" xfId="11142"/>
    <cellStyle name="Normal 2 4 4" xfId="97"/>
    <cellStyle name="Normal 2 4 4 2" xfId="5432"/>
    <cellStyle name="Normal 2 4 4 2 2" xfId="11992"/>
    <cellStyle name="Normal 2 4 4 2 2 2" xfId="18110"/>
    <cellStyle name="Normal 2 4 4 2 3" xfId="18109"/>
    <cellStyle name="Normal 2 4 4 3" xfId="7019"/>
    <cellStyle name="Normal 2 4 4 3 2" xfId="13454"/>
    <cellStyle name="Normal 2 4 4 3 2 2" xfId="18112"/>
    <cellStyle name="Normal 2 4 4 3 3" xfId="18111"/>
    <cellStyle name="Normal 2 4 4 4" xfId="11335"/>
    <cellStyle name="Normal 2 4 4 4 2" xfId="18113"/>
    <cellStyle name="Normal 2 4 4 5" xfId="18108"/>
    <cellStyle name="Normal 2 4 5" xfId="5433"/>
    <cellStyle name="Normal 2 4 5 2" xfId="7020"/>
    <cellStyle name="Normal 2 4 5 2 2" xfId="13455"/>
    <cellStyle name="Normal 2 4 5 2 2 2" xfId="18116"/>
    <cellStyle name="Normal 2 4 5 2 3" xfId="18115"/>
    <cellStyle name="Normal 2 4 5 3" xfId="11993"/>
    <cellStyle name="Normal 2 4 5 3 2" xfId="18117"/>
    <cellStyle name="Normal 2 4 5 4" xfId="18114"/>
    <cellStyle name="Normal 2 4 6" xfId="5428"/>
    <cellStyle name="Normal 2 4 6 2" xfId="11988"/>
    <cellStyle name="Normal 2 4 6 2 2" xfId="18119"/>
    <cellStyle name="Normal 2 4 6 3" xfId="18118"/>
    <cellStyle name="Normal 2 4 7" xfId="7015"/>
    <cellStyle name="Normal 2 4 7 2" xfId="13450"/>
    <cellStyle name="Normal 2 4 7 2 2" xfId="18121"/>
    <cellStyle name="Normal 2 4 7 3" xfId="18120"/>
    <cellStyle name="Normal 2 4 8" xfId="11285"/>
    <cellStyle name="Normal 2 4 8 2" xfId="18122"/>
    <cellStyle name="Normal 2 4 9" xfId="18091"/>
    <cellStyle name="Normal 2 40" xfId="5434"/>
    <cellStyle name="Normal 2 40 2" xfId="7021"/>
    <cellStyle name="Normal 2 40 2 2" xfId="13456"/>
    <cellStyle name="Normal 2 40 2 2 2" xfId="18125"/>
    <cellStyle name="Normal 2 40 2 3" xfId="18124"/>
    <cellStyle name="Normal 2 40 3" xfId="11994"/>
    <cellStyle name="Normal 2 40 3 2" xfId="18126"/>
    <cellStyle name="Normal 2 40 4" xfId="18123"/>
    <cellStyle name="Normal 2 41" xfId="5435"/>
    <cellStyle name="Normal 2 41 2" xfId="7022"/>
    <cellStyle name="Normal 2 41 2 2" xfId="13457"/>
    <cellStyle name="Normal 2 41 2 2 2" xfId="18129"/>
    <cellStyle name="Normal 2 41 2 3" xfId="18128"/>
    <cellStyle name="Normal 2 41 3" xfId="11995"/>
    <cellStyle name="Normal 2 41 3 2" xfId="18130"/>
    <cellStyle name="Normal 2 41 4" xfId="18127"/>
    <cellStyle name="Normal 2 42" xfId="5436"/>
    <cellStyle name="Normal 2 42 2" xfId="7023"/>
    <cellStyle name="Normal 2 42 2 2" xfId="13458"/>
    <cellStyle name="Normal 2 42 2 2 2" xfId="18133"/>
    <cellStyle name="Normal 2 42 2 3" xfId="18132"/>
    <cellStyle name="Normal 2 42 3" xfId="11996"/>
    <cellStyle name="Normal 2 42 3 2" xfId="18134"/>
    <cellStyle name="Normal 2 42 4" xfId="18131"/>
    <cellStyle name="Normal 2 43" xfId="5437"/>
    <cellStyle name="Normal 2 43 2" xfId="7024"/>
    <cellStyle name="Normal 2 43 2 2" xfId="13459"/>
    <cellStyle name="Normal 2 43 2 2 2" xfId="18137"/>
    <cellStyle name="Normal 2 43 2 3" xfId="18136"/>
    <cellStyle name="Normal 2 43 3" xfId="11997"/>
    <cellStyle name="Normal 2 43 3 2" xfId="18138"/>
    <cellStyle name="Normal 2 43 4" xfId="18135"/>
    <cellStyle name="Normal 2 44" xfId="5438"/>
    <cellStyle name="Normal 2 44 2" xfId="7025"/>
    <cellStyle name="Normal 2 44 2 2" xfId="13460"/>
    <cellStyle name="Normal 2 44 2 2 2" xfId="18141"/>
    <cellStyle name="Normal 2 44 2 3" xfId="18140"/>
    <cellStyle name="Normal 2 44 3" xfId="11998"/>
    <cellStyle name="Normal 2 44 3 2" xfId="18142"/>
    <cellStyle name="Normal 2 44 4" xfId="18139"/>
    <cellStyle name="Normal 2 45" xfId="5439"/>
    <cellStyle name="Normal 2 45 2" xfId="7026"/>
    <cellStyle name="Normal 2 45 2 2" xfId="13461"/>
    <cellStyle name="Normal 2 45 2 2 2" xfId="18145"/>
    <cellStyle name="Normal 2 45 2 3" xfId="18144"/>
    <cellStyle name="Normal 2 45 3" xfId="11999"/>
    <cellStyle name="Normal 2 45 3 2" xfId="18146"/>
    <cellStyle name="Normal 2 45 4" xfId="18143"/>
    <cellStyle name="Normal 2 46" xfId="5440"/>
    <cellStyle name="Normal 2 46 2" xfId="7027"/>
    <cellStyle name="Normal 2 46 2 2" xfId="13462"/>
    <cellStyle name="Normal 2 46 2 2 2" xfId="18149"/>
    <cellStyle name="Normal 2 46 2 3" xfId="18148"/>
    <cellStyle name="Normal 2 46 3" xfId="12000"/>
    <cellStyle name="Normal 2 46 3 2" xfId="18150"/>
    <cellStyle name="Normal 2 46 4" xfId="18147"/>
    <cellStyle name="Normal 2 47" xfId="5441"/>
    <cellStyle name="Normal 2 47 2" xfId="7028"/>
    <cellStyle name="Normal 2 47 2 2" xfId="13463"/>
    <cellStyle name="Normal 2 47 2 2 2" xfId="18153"/>
    <cellStyle name="Normal 2 47 2 3" xfId="18152"/>
    <cellStyle name="Normal 2 47 3" xfId="12001"/>
    <cellStyle name="Normal 2 47 3 2" xfId="18154"/>
    <cellStyle name="Normal 2 47 4" xfId="18151"/>
    <cellStyle name="Normal 2 48" xfId="5442"/>
    <cellStyle name="Normal 2 48 2" xfId="7029"/>
    <cellStyle name="Normal 2 48 2 2" xfId="13464"/>
    <cellStyle name="Normal 2 48 2 2 2" xfId="18157"/>
    <cellStyle name="Normal 2 48 2 3" xfId="18156"/>
    <cellStyle name="Normal 2 48 3" xfId="12002"/>
    <cellStyle name="Normal 2 48 3 2" xfId="18158"/>
    <cellStyle name="Normal 2 48 4" xfId="18155"/>
    <cellStyle name="Normal 2 49" xfId="5443"/>
    <cellStyle name="Normal 2 49 2" xfId="7030"/>
    <cellStyle name="Normal 2 49 2 2" xfId="13465"/>
    <cellStyle name="Normal 2 49 2 2 2" xfId="18161"/>
    <cellStyle name="Normal 2 49 2 3" xfId="18160"/>
    <cellStyle name="Normal 2 49 3" xfId="12003"/>
    <cellStyle name="Normal 2 49 3 2" xfId="18162"/>
    <cellStyle name="Normal 2 49 4" xfId="18159"/>
    <cellStyle name="Normal 2 5" xfId="35"/>
    <cellStyle name="Normal 2 5 2" xfId="72"/>
    <cellStyle name="Normal 2 5 2 2" xfId="5445"/>
    <cellStyle name="Normal 2 5 2 2 2" xfId="12005"/>
    <cellStyle name="Normal 2 5 2 2 2 2" xfId="18166"/>
    <cellStyle name="Normal 2 5 2 2 3" xfId="18165"/>
    <cellStyle name="Normal 2 5 2 3" xfId="7032"/>
    <cellStyle name="Normal 2 5 2 3 2" xfId="13467"/>
    <cellStyle name="Normal 2 5 2 3 2 2" xfId="18168"/>
    <cellStyle name="Normal 2 5 2 3 3" xfId="18167"/>
    <cellStyle name="Normal 2 5 2 4" xfId="11143"/>
    <cellStyle name="Normal 2 5 2 5" xfId="11316"/>
    <cellStyle name="Normal 2 5 2 5 2" xfId="18169"/>
    <cellStyle name="Normal 2 5 2 6" xfId="18164"/>
    <cellStyle name="Normal 2 5 3" xfId="391"/>
    <cellStyle name="Normal 2 5 3 2" xfId="6193"/>
    <cellStyle name="Normal 2 5 3 3" xfId="5446"/>
    <cellStyle name="Normal 2 5 3 3 2" xfId="12006"/>
    <cellStyle name="Normal 2 5 3 3 2 2" xfId="18171"/>
    <cellStyle name="Normal 2 5 3 3 3" xfId="18170"/>
    <cellStyle name="Normal 2 5 3 4" xfId="7033"/>
    <cellStyle name="Normal 2 5 3 4 2" xfId="13468"/>
    <cellStyle name="Normal 2 5 3 4 2 2" xfId="18173"/>
    <cellStyle name="Normal 2 5 3 4 3" xfId="18172"/>
    <cellStyle name="Normal 2 5 4" xfId="5447"/>
    <cellStyle name="Normal 2 5 4 2" xfId="7034"/>
    <cellStyle name="Normal 2 5 4 2 2" xfId="13469"/>
    <cellStyle name="Normal 2 5 4 2 2 2" xfId="18176"/>
    <cellStyle name="Normal 2 5 4 2 3" xfId="18175"/>
    <cellStyle name="Normal 2 5 4 3" xfId="12007"/>
    <cellStyle name="Normal 2 5 4 3 2" xfId="18177"/>
    <cellStyle name="Normal 2 5 4 4" xfId="18174"/>
    <cellStyle name="Normal 2 5 5" xfId="5444"/>
    <cellStyle name="Normal 2 5 5 2" xfId="12004"/>
    <cellStyle name="Normal 2 5 5 2 2" xfId="18179"/>
    <cellStyle name="Normal 2 5 5 3" xfId="18178"/>
    <cellStyle name="Normal 2 5 6" xfId="7031"/>
    <cellStyle name="Normal 2 5 6 2" xfId="13466"/>
    <cellStyle name="Normal 2 5 6 2 2" xfId="18181"/>
    <cellStyle name="Normal 2 5 6 3" xfId="18180"/>
    <cellStyle name="Normal 2 5 7" xfId="11144"/>
    <cellStyle name="Normal 2 5 8" xfId="11288"/>
    <cellStyle name="Normal 2 5 8 2" xfId="18182"/>
    <cellStyle name="Normal 2 5 9" xfId="18163"/>
    <cellStyle name="Normal 2 50" xfId="5448"/>
    <cellStyle name="Normal 2 50 2" xfId="7035"/>
    <cellStyle name="Normal 2 50 2 2" xfId="13470"/>
    <cellStyle name="Normal 2 50 2 2 2" xfId="18185"/>
    <cellStyle name="Normal 2 50 2 3" xfId="18184"/>
    <cellStyle name="Normal 2 50 3" xfId="12008"/>
    <cellStyle name="Normal 2 50 3 2" xfId="18186"/>
    <cellStyle name="Normal 2 50 4" xfId="18183"/>
    <cellStyle name="Normal 2 51" xfId="5449"/>
    <cellStyle name="Normal 2 51 2" xfId="7036"/>
    <cellStyle name="Normal 2 51 2 2" xfId="13471"/>
    <cellStyle name="Normal 2 51 2 2 2" xfId="18189"/>
    <cellStyle name="Normal 2 51 2 3" xfId="18188"/>
    <cellStyle name="Normal 2 51 3" xfId="12009"/>
    <cellStyle name="Normal 2 51 3 2" xfId="18190"/>
    <cellStyle name="Normal 2 51 4" xfId="18187"/>
    <cellStyle name="Normal 2 52" xfId="5450"/>
    <cellStyle name="Normal 2 52 2" xfId="7037"/>
    <cellStyle name="Normal 2 52 2 2" xfId="13472"/>
    <cellStyle name="Normal 2 52 2 2 2" xfId="18193"/>
    <cellStyle name="Normal 2 52 2 3" xfId="18192"/>
    <cellStyle name="Normal 2 52 3" xfId="12010"/>
    <cellStyle name="Normal 2 52 3 2" xfId="18194"/>
    <cellStyle name="Normal 2 52 4" xfId="18191"/>
    <cellStyle name="Normal 2 53" xfId="6130"/>
    <cellStyle name="Normal 2 54" xfId="5366"/>
    <cellStyle name="Normal 2 54 2" xfId="11926"/>
    <cellStyle name="Normal 2 54 2 2" xfId="18196"/>
    <cellStyle name="Normal 2 54 3" xfId="18195"/>
    <cellStyle name="Normal 2 55" xfId="6953"/>
    <cellStyle name="Normal 2 55 2" xfId="13388"/>
    <cellStyle name="Normal 2 55 2 2" xfId="18198"/>
    <cellStyle name="Normal 2 55 3" xfId="18197"/>
    <cellStyle name="Normal 2 6" xfId="39"/>
    <cellStyle name="Normal 2 6 2" xfId="73"/>
    <cellStyle name="Normal 2 6 2 2" xfId="5452"/>
    <cellStyle name="Normal 2 6 2 2 2" xfId="12012"/>
    <cellStyle name="Normal 2 6 2 2 2 2" xfId="18202"/>
    <cellStyle name="Normal 2 6 2 2 3" xfId="18201"/>
    <cellStyle name="Normal 2 6 2 3" xfId="7039"/>
    <cellStyle name="Normal 2 6 2 3 2" xfId="13474"/>
    <cellStyle name="Normal 2 6 2 3 2 2" xfId="18204"/>
    <cellStyle name="Normal 2 6 2 3 3" xfId="18203"/>
    <cellStyle name="Normal 2 6 2 4" xfId="11145"/>
    <cellStyle name="Normal 2 6 2 5" xfId="11317"/>
    <cellStyle name="Normal 2 6 2 5 2" xfId="18205"/>
    <cellStyle name="Normal 2 6 2 6" xfId="18200"/>
    <cellStyle name="Normal 2 6 3" xfId="392"/>
    <cellStyle name="Normal 2 6 3 2" xfId="6194"/>
    <cellStyle name="Normal 2 6 3 3" xfId="5453"/>
    <cellStyle name="Normal 2 6 3 3 2" xfId="12013"/>
    <cellStyle name="Normal 2 6 3 3 2 2" xfId="18207"/>
    <cellStyle name="Normal 2 6 3 3 3" xfId="18206"/>
    <cellStyle name="Normal 2 6 3 4" xfId="7040"/>
    <cellStyle name="Normal 2 6 3 4 2" xfId="13475"/>
    <cellStyle name="Normal 2 6 3 4 2 2" xfId="18209"/>
    <cellStyle name="Normal 2 6 3 4 3" xfId="18208"/>
    <cellStyle name="Normal 2 6 4" xfId="5454"/>
    <cellStyle name="Normal 2 6 4 2" xfId="7041"/>
    <cellStyle name="Normal 2 6 4 2 2" xfId="13476"/>
    <cellStyle name="Normal 2 6 4 2 2 2" xfId="18212"/>
    <cellStyle name="Normal 2 6 4 2 3" xfId="18211"/>
    <cellStyle name="Normal 2 6 4 3" xfId="12014"/>
    <cellStyle name="Normal 2 6 4 3 2" xfId="18213"/>
    <cellStyle name="Normal 2 6 4 4" xfId="18210"/>
    <cellStyle name="Normal 2 6 5" xfId="5451"/>
    <cellStyle name="Normal 2 6 5 2" xfId="12011"/>
    <cellStyle name="Normal 2 6 5 2 2" xfId="18215"/>
    <cellStyle name="Normal 2 6 5 3" xfId="18214"/>
    <cellStyle name="Normal 2 6 6" xfId="7038"/>
    <cellStyle name="Normal 2 6 6 2" xfId="13473"/>
    <cellStyle name="Normal 2 6 6 2 2" xfId="18217"/>
    <cellStyle name="Normal 2 6 6 3" xfId="18216"/>
    <cellStyle name="Normal 2 6 7" xfId="11146"/>
    <cellStyle name="Normal 2 6 8" xfId="11289"/>
    <cellStyle name="Normal 2 6 8 2" xfId="18218"/>
    <cellStyle name="Normal 2 6 9" xfId="18199"/>
    <cellStyle name="Normal 2 7" xfId="40"/>
    <cellStyle name="Normal 2 7 2" xfId="74"/>
    <cellStyle name="Normal 2 7 2 2" xfId="5456"/>
    <cellStyle name="Normal 2 7 2 2 2" xfId="12016"/>
    <cellStyle name="Normal 2 7 2 2 2 2" xfId="18222"/>
    <cellStyle name="Normal 2 7 2 2 3" xfId="18221"/>
    <cellStyle name="Normal 2 7 2 3" xfId="7043"/>
    <cellStyle name="Normal 2 7 2 3 2" xfId="13478"/>
    <cellStyle name="Normal 2 7 2 3 2 2" xfId="18224"/>
    <cellStyle name="Normal 2 7 2 3 3" xfId="18223"/>
    <cellStyle name="Normal 2 7 2 4" xfId="11147"/>
    <cellStyle name="Normal 2 7 2 5" xfId="11318"/>
    <cellStyle name="Normal 2 7 2 5 2" xfId="18225"/>
    <cellStyle name="Normal 2 7 2 6" xfId="18220"/>
    <cellStyle name="Normal 2 7 3" xfId="393"/>
    <cellStyle name="Normal 2 7 3 2" xfId="6195"/>
    <cellStyle name="Normal 2 7 3 3" xfId="5457"/>
    <cellStyle name="Normal 2 7 3 3 2" xfId="12017"/>
    <cellStyle name="Normal 2 7 3 3 2 2" xfId="18227"/>
    <cellStyle name="Normal 2 7 3 3 3" xfId="18226"/>
    <cellStyle name="Normal 2 7 3 4" xfId="7044"/>
    <cellStyle name="Normal 2 7 3 4 2" xfId="13479"/>
    <cellStyle name="Normal 2 7 3 4 2 2" xfId="18229"/>
    <cellStyle name="Normal 2 7 3 4 3" xfId="18228"/>
    <cellStyle name="Normal 2 7 4" xfId="5458"/>
    <cellStyle name="Normal 2 7 4 2" xfId="7045"/>
    <cellStyle name="Normal 2 7 4 2 2" xfId="13480"/>
    <cellStyle name="Normal 2 7 4 2 2 2" xfId="18232"/>
    <cellStyle name="Normal 2 7 4 2 3" xfId="18231"/>
    <cellStyle name="Normal 2 7 4 3" xfId="12018"/>
    <cellStyle name="Normal 2 7 4 3 2" xfId="18233"/>
    <cellStyle name="Normal 2 7 4 4" xfId="18230"/>
    <cellStyle name="Normal 2 7 5" xfId="5455"/>
    <cellStyle name="Normal 2 7 5 2" xfId="12015"/>
    <cellStyle name="Normal 2 7 5 2 2" xfId="18235"/>
    <cellStyle name="Normal 2 7 5 3" xfId="18234"/>
    <cellStyle name="Normal 2 7 6" xfId="7042"/>
    <cellStyle name="Normal 2 7 6 2" xfId="13477"/>
    <cellStyle name="Normal 2 7 6 2 2" xfId="18237"/>
    <cellStyle name="Normal 2 7 6 3" xfId="18236"/>
    <cellStyle name="Normal 2 7 7" xfId="11148"/>
    <cellStyle name="Normal 2 7 8" xfId="11290"/>
    <cellStyle name="Normal 2 7 8 2" xfId="18238"/>
    <cellStyle name="Normal 2 7 9" xfId="18219"/>
    <cellStyle name="Normal 2 8" xfId="41"/>
    <cellStyle name="Normal 2 8 2" xfId="75"/>
    <cellStyle name="Normal 2 8 2 2" xfId="5460"/>
    <cellStyle name="Normal 2 8 2 2 2" xfId="12020"/>
    <cellStyle name="Normal 2 8 2 2 2 2" xfId="18242"/>
    <cellStyle name="Normal 2 8 2 2 3" xfId="18241"/>
    <cellStyle name="Normal 2 8 2 3" xfId="7047"/>
    <cellStyle name="Normal 2 8 2 3 2" xfId="13482"/>
    <cellStyle name="Normal 2 8 2 3 2 2" xfId="18244"/>
    <cellStyle name="Normal 2 8 2 3 3" xfId="18243"/>
    <cellStyle name="Normal 2 8 2 4" xfId="11149"/>
    <cellStyle name="Normal 2 8 2 5" xfId="11319"/>
    <cellStyle name="Normal 2 8 2 5 2" xfId="18245"/>
    <cellStyle name="Normal 2 8 2 6" xfId="18240"/>
    <cellStyle name="Normal 2 8 3" xfId="394"/>
    <cellStyle name="Normal 2 8 3 2" xfId="6196"/>
    <cellStyle name="Normal 2 8 3 3" xfId="5461"/>
    <cellStyle name="Normal 2 8 3 3 2" xfId="12021"/>
    <cellStyle name="Normal 2 8 3 3 2 2" xfId="18247"/>
    <cellStyle name="Normal 2 8 3 3 3" xfId="18246"/>
    <cellStyle name="Normal 2 8 3 4" xfId="7048"/>
    <cellStyle name="Normal 2 8 3 4 2" xfId="13483"/>
    <cellStyle name="Normal 2 8 3 4 2 2" xfId="18249"/>
    <cellStyle name="Normal 2 8 3 4 3" xfId="18248"/>
    <cellStyle name="Normal 2 8 4" xfId="5462"/>
    <cellStyle name="Normal 2 8 4 2" xfId="7049"/>
    <cellStyle name="Normal 2 8 4 2 2" xfId="13484"/>
    <cellStyle name="Normal 2 8 4 2 2 2" xfId="18252"/>
    <cellStyle name="Normal 2 8 4 2 3" xfId="18251"/>
    <cellStyle name="Normal 2 8 4 3" xfId="12022"/>
    <cellStyle name="Normal 2 8 4 3 2" xfId="18253"/>
    <cellStyle name="Normal 2 8 4 4" xfId="18250"/>
    <cellStyle name="Normal 2 8 5" xfId="5459"/>
    <cellStyle name="Normal 2 8 5 2" xfId="12019"/>
    <cellStyle name="Normal 2 8 5 2 2" xfId="18255"/>
    <cellStyle name="Normal 2 8 5 3" xfId="18254"/>
    <cellStyle name="Normal 2 8 6" xfId="7046"/>
    <cellStyle name="Normal 2 8 6 2" xfId="13481"/>
    <cellStyle name="Normal 2 8 6 2 2" xfId="18257"/>
    <cellStyle name="Normal 2 8 6 3" xfId="18256"/>
    <cellStyle name="Normal 2 8 7" xfId="11150"/>
    <cellStyle name="Normal 2 8 8" xfId="11291"/>
    <cellStyle name="Normal 2 8 8 2" xfId="18258"/>
    <cellStyle name="Normal 2 8 9" xfId="18239"/>
    <cellStyle name="Normal 2 9" xfId="54"/>
    <cellStyle name="Normal 2 9 2" xfId="83"/>
    <cellStyle name="Normal 2 9 2 2" xfId="5464"/>
    <cellStyle name="Normal 2 9 2 2 2" xfId="12024"/>
    <cellStyle name="Normal 2 9 2 2 2 2" xfId="18262"/>
    <cellStyle name="Normal 2 9 2 2 3" xfId="18261"/>
    <cellStyle name="Normal 2 9 2 3" xfId="7051"/>
    <cellStyle name="Normal 2 9 2 3 2" xfId="13486"/>
    <cellStyle name="Normal 2 9 2 3 2 2" xfId="18264"/>
    <cellStyle name="Normal 2 9 2 3 3" xfId="18263"/>
    <cellStyle name="Normal 2 9 2 4" xfId="11151"/>
    <cellStyle name="Normal 2 9 2 5" xfId="11324"/>
    <cellStyle name="Normal 2 9 2 5 2" xfId="18265"/>
    <cellStyle name="Normal 2 9 2 6" xfId="18260"/>
    <cellStyle name="Normal 2 9 3" xfId="395"/>
    <cellStyle name="Normal 2 9 3 2" xfId="6197"/>
    <cellStyle name="Normal 2 9 3 3" xfId="5465"/>
    <cellStyle name="Normal 2 9 3 3 2" xfId="12025"/>
    <cellStyle name="Normal 2 9 3 3 2 2" xfId="18267"/>
    <cellStyle name="Normal 2 9 3 3 3" xfId="18266"/>
    <cellStyle name="Normal 2 9 3 4" xfId="7052"/>
    <cellStyle name="Normal 2 9 3 4 2" xfId="13487"/>
    <cellStyle name="Normal 2 9 3 4 2 2" xfId="18269"/>
    <cellStyle name="Normal 2 9 3 4 3" xfId="18268"/>
    <cellStyle name="Normal 2 9 4" xfId="5466"/>
    <cellStyle name="Normal 2 9 4 2" xfId="7053"/>
    <cellStyle name="Normal 2 9 4 2 2" xfId="13488"/>
    <cellStyle name="Normal 2 9 4 2 2 2" xfId="18272"/>
    <cellStyle name="Normal 2 9 4 2 3" xfId="18271"/>
    <cellStyle name="Normal 2 9 4 3" xfId="12026"/>
    <cellStyle name="Normal 2 9 4 3 2" xfId="18273"/>
    <cellStyle name="Normal 2 9 4 4" xfId="18270"/>
    <cellStyle name="Normal 2 9 5" xfId="5463"/>
    <cellStyle name="Normal 2 9 5 2" xfId="12023"/>
    <cellStyle name="Normal 2 9 5 2 2" xfId="18275"/>
    <cellStyle name="Normal 2 9 5 3" xfId="18274"/>
    <cellStyle name="Normal 2 9 6" xfId="7050"/>
    <cellStyle name="Normal 2 9 6 2" xfId="13485"/>
    <cellStyle name="Normal 2 9 6 2 2" xfId="18277"/>
    <cellStyle name="Normal 2 9 6 3" xfId="18276"/>
    <cellStyle name="Normal 2 9 7" xfId="11152"/>
    <cellStyle name="Normal 2 9 8" xfId="11302"/>
    <cellStyle name="Normal 2 9 8 2" xfId="18278"/>
    <cellStyle name="Normal 2 9 9" xfId="18259"/>
    <cellStyle name="Normal 21" xfId="22"/>
    <cellStyle name="Normal 21 2" xfId="6129"/>
    <cellStyle name="Normal 21 3" xfId="5467"/>
    <cellStyle name="Normal 21 3 2" xfId="12027"/>
    <cellStyle name="Normal 21 3 2 2" xfId="18280"/>
    <cellStyle name="Normal 21 3 3" xfId="18279"/>
    <cellStyle name="Normal 21 4" xfId="7054"/>
    <cellStyle name="Normal 21 4 2" xfId="13489"/>
    <cellStyle name="Normal 21 4 2 2" xfId="18282"/>
    <cellStyle name="Normal 21 4 3" xfId="18281"/>
    <cellStyle name="Normal 21 5" xfId="11153"/>
    <cellStyle name="Normal 22" xfId="5468"/>
    <cellStyle name="Normal 22 2" xfId="5469"/>
    <cellStyle name="Normal 22 2 2" xfId="7056"/>
    <cellStyle name="Normal 22 2 2 2" xfId="13491"/>
    <cellStyle name="Normal 22 2 2 2 2" xfId="18286"/>
    <cellStyle name="Normal 22 2 2 3" xfId="18285"/>
    <cellStyle name="Normal 22 2 3" xfId="8352"/>
    <cellStyle name="Normal 22 2 3 2" xfId="14362"/>
    <cellStyle name="Normal 22 2 3 2 2" xfId="18288"/>
    <cellStyle name="Normal 22 2 3 3" xfId="18287"/>
    <cellStyle name="Normal 22 2 4" xfId="12029"/>
    <cellStyle name="Normal 22 2 4 2" xfId="18289"/>
    <cellStyle name="Normal 22 2 5" xfId="18284"/>
    <cellStyle name="Normal 22 3" xfId="5470"/>
    <cellStyle name="Normal 22 3 2" xfId="7057"/>
    <cellStyle name="Normal 22 3 2 2" xfId="13492"/>
    <cellStyle name="Normal 22 3 2 2 2" xfId="18292"/>
    <cellStyle name="Normal 22 3 2 3" xfId="18291"/>
    <cellStyle name="Normal 22 3 3" xfId="8353"/>
    <cellStyle name="Normal 22 3 3 2" xfId="14363"/>
    <cellStyle name="Normal 22 3 3 2 2" xfId="18294"/>
    <cellStyle name="Normal 22 3 3 3" xfId="18293"/>
    <cellStyle name="Normal 22 3 4" xfId="12030"/>
    <cellStyle name="Normal 22 3 4 2" xfId="18295"/>
    <cellStyle name="Normal 22 3 5" xfId="18290"/>
    <cellStyle name="Normal 22 4" xfId="7055"/>
    <cellStyle name="Normal 22 4 2" xfId="13490"/>
    <cellStyle name="Normal 22 4 2 2" xfId="18297"/>
    <cellStyle name="Normal 22 4 3" xfId="18296"/>
    <cellStyle name="Normal 22 5" xfId="8351"/>
    <cellStyle name="Normal 22 5 2" xfId="14361"/>
    <cellStyle name="Normal 22 5 2 2" xfId="18299"/>
    <cellStyle name="Normal 22 5 3" xfId="18298"/>
    <cellStyle name="Normal 22 6" xfId="12028"/>
    <cellStyle name="Normal 22 6 2" xfId="18300"/>
    <cellStyle name="Normal 22 7" xfId="18283"/>
    <cellStyle name="Normal 23" xfId="5471"/>
    <cellStyle name="Normal 23 2" xfId="5472"/>
    <cellStyle name="Normal 23 2 2" xfId="7059"/>
    <cellStyle name="Normal 23 2 2 2" xfId="13494"/>
    <cellStyle name="Normal 23 2 2 2 2" xfId="18304"/>
    <cellStyle name="Normal 23 2 2 3" xfId="18303"/>
    <cellStyle name="Normal 23 2 3" xfId="8355"/>
    <cellStyle name="Normal 23 2 3 2" xfId="14365"/>
    <cellStyle name="Normal 23 2 3 2 2" xfId="18306"/>
    <cellStyle name="Normal 23 2 3 3" xfId="18305"/>
    <cellStyle name="Normal 23 2 4" xfId="12032"/>
    <cellStyle name="Normal 23 2 4 2" xfId="18307"/>
    <cellStyle name="Normal 23 2 5" xfId="18302"/>
    <cellStyle name="Normal 23 3" xfId="5473"/>
    <cellStyle name="Normal 23 3 2" xfId="7060"/>
    <cellStyle name="Normal 23 3 2 2" xfId="13495"/>
    <cellStyle name="Normal 23 3 2 2 2" xfId="18310"/>
    <cellStyle name="Normal 23 3 2 3" xfId="18309"/>
    <cellStyle name="Normal 23 3 3" xfId="8356"/>
    <cellStyle name="Normal 23 3 3 2" xfId="14366"/>
    <cellStyle name="Normal 23 3 3 2 2" xfId="18312"/>
    <cellStyle name="Normal 23 3 3 3" xfId="18311"/>
    <cellStyle name="Normal 23 3 4" xfId="12033"/>
    <cellStyle name="Normal 23 3 4 2" xfId="18313"/>
    <cellStyle name="Normal 23 3 5" xfId="18308"/>
    <cellStyle name="Normal 23 4" xfId="7058"/>
    <cellStyle name="Normal 23 4 2" xfId="13493"/>
    <cellStyle name="Normal 23 4 2 2" xfId="18315"/>
    <cellStyle name="Normal 23 4 3" xfId="18314"/>
    <cellStyle name="Normal 23 5" xfId="8354"/>
    <cellStyle name="Normal 23 5 2" xfId="14364"/>
    <cellStyle name="Normal 23 5 2 2" xfId="18317"/>
    <cellStyle name="Normal 23 5 3" xfId="18316"/>
    <cellStyle name="Normal 23 6" xfId="12031"/>
    <cellStyle name="Normal 23 6 2" xfId="18318"/>
    <cellStyle name="Normal 23 7" xfId="18301"/>
    <cellStyle name="Normal 24" xfId="5474"/>
    <cellStyle name="Normal 24 2" xfId="5475"/>
    <cellStyle name="Normal 24 2 2" xfId="7062"/>
    <cellStyle name="Normal 24 2 2 2" xfId="13497"/>
    <cellStyle name="Normal 24 2 2 2 2" xfId="18322"/>
    <cellStyle name="Normal 24 2 2 3" xfId="18321"/>
    <cellStyle name="Normal 24 2 3" xfId="8358"/>
    <cellStyle name="Normal 24 2 3 2" xfId="14368"/>
    <cellStyle name="Normal 24 2 3 2 2" xfId="18324"/>
    <cellStyle name="Normal 24 2 3 3" xfId="18323"/>
    <cellStyle name="Normal 24 2 4" xfId="12035"/>
    <cellStyle name="Normal 24 2 4 2" xfId="18325"/>
    <cellStyle name="Normal 24 2 5" xfId="18320"/>
    <cellStyle name="Normal 24 3" xfId="5476"/>
    <cellStyle name="Normal 24 3 2" xfId="7063"/>
    <cellStyle name="Normal 24 3 2 2" xfId="13498"/>
    <cellStyle name="Normal 24 3 2 2 2" xfId="18328"/>
    <cellStyle name="Normal 24 3 2 3" xfId="18327"/>
    <cellStyle name="Normal 24 3 3" xfId="8359"/>
    <cellStyle name="Normal 24 3 3 2" xfId="14369"/>
    <cellStyle name="Normal 24 3 3 2 2" xfId="18330"/>
    <cellStyle name="Normal 24 3 3 3" xfId="18329"/>
    <cellStyle name="Normal 24 3 4" xfId="12036"/>
    <cellStyle name="Normal 24 3 4 2" xfId="18331"/>
    <cellStyle name="Normal 24 3 5" xfId="18326"/>
    <cellStyle name="Normal 24 4" xfId="7061"/>
    <cellStyle name="Normal 24 4 2" xfId="13496"/>
    <cellStyle name="Normal 24 4 2 2" xfId="18333"/>
    <cellStyle name="Normal 24 4 3" xfId="18332"/>
    <cellStyle name="Normal 24 5" xfId="8357"/>
    <cellStyle name="Normal 24 5 2" xfId="14367"/>
    <cellStyle name="Normal 24 5 2 2" xfId="18335"/>
    <cellStyle name="Normal 24 5 3" xfId="18334"/>
    <cellStyle name="Normal 24 6" xfId="12034"/>
    <cellStyle name="Normal 24 6 2" xfId="18336"/>
    <cellStyle name="Normal 24 7" xfId="18319"/>
    <cellStyle name="Normal 25" xfId="5477"/>
    <cellStyle name="Normal 25 2" xfId="5478"/>
    <cellStyle name="Normal 25 2 2" xfId="7065"/>
    <cellStyle name="Normal 25 2 2 2" xfId="13500"/>
    <cellStyle name="Normal 25 2 2 2 2" xfId="18340"/>
    <cellStyle name="Normal 25 2 2 3" xfId="18339"/>
    <cellStyle name="Normal 25 2 3" xfId="8361"/>
    <cellStyle name="Normal 25 2 3 2" xfId="14371"/>
    <cellStyle name="Normal 25 2 3 2 2" xfId="18342"/>
    <cellStyle name="Normal 25 2 3 3" xfId="18341"/>
    <cellStyle name="Normal 25 2 4" xfId="12038"/>
    <cellStyle name="Normal 25 2 4 2" xfId="18343"/>
    <cellStyle name="Normal 25 2 5" xfId="18338"/>
    <cellStyle name="Normal 25 3" xfId="5479"/>
    <cellStyle name="Normal 25 3 2" xfId="7066"/>
    <cellStyle name="Normal 25 3 2 2" xfId="13501"/>
    <cellStyle name="Normal 25 3 2 2 2" xfId="18346"/>
    <cellStyle name="Normal 25 3 2 3" xfId="18345"/>
    <cellStyle name="Normal 25 3 3" xfId="8362"/>
    <cellStyle name="Normal 25 3 3 2" xfId="14372"/>
    <cellStyle name="Normal 25 3 3 2 2" xfId="18348"/>
    <cellStyle name="Normal 25 3 3 3" xfId="18347"/>
    <cellStyle name="Normal 25 3 4" xfId="12039"/>
    <cellStyle name="Normal 25 3 4 2" xfId="18349"/>
    <cellStyle name="Normal 25 3 5" xfId="18344"/>
    <cellStyle name="Normal 25 4" xfId="7064"/>
    <cellStyle name="Normal 25 4 2" xfId="13499"/>
    <cellStyle name="Normal 25 4 2 2" xfId="18351"/>
    <cellStyle name="Normal 25 4 3" xfId="18350"/>
    <cellStyle name="Normal 25 5" xfId="8360"/>
    <cellStyle name="Normal 25 5 2" xfId="14370"/>
    <cellStyle name="Normal 25 5 2 2" xfId="18353"/>
    <cellStyle name="Normal 25 5 3" xfId="18352"/>
    <cellStyle name="Normal 25 6" xfId="12037"/>
    <cellStyle name="Normal 25 6 2" xfId="18354"/>
    <cellStyle name="Normal 25 7" xfId="18337"/>
    <cellStyle name="Normal 26" xfId="5480"/>
    <cellStyle name="Normal 26 2" xfId="5481"/>
    <cellStyle name="Normal 26 2 2" xfId="7068"/>
    <cellStyle name="Normal 26 2 2 2" xfId="13503"/>
    <cellStyle name="Normal 26 2 2 2 2" xfId="18358"/>
    <cellStyle name="Normal 26 2 2 3" xfId="18357"/>
    <cellStyle name="Normal 26 2 3" xfId="8364"/>
    <cellStyle name="Normal 26 2 3 2" xfId="14374"/>
    <cellStyle name="Normal 26 2 3 2 2" xfId="18360"/>
    <cellStyle name="Normal 26 2 3 3" xfId="18359"/>
    <cellStyle name="Normal 26 2 4" xfId="12041"/>
    <cellStyle name="Normal 26 2 4 2" xfId="18361"/>
    <cellStyle name="Normal 26 2 5" xfId="18356"/>
    <cellStyle name="Normal 26 3" xfId="5482"/>
    <cellStyle name="Normal 26 3 2" xfId="7069"/>
    <cellStyle name="Normal 26 3 2 2" xfId="13504"/>
    <cellStyle name="Normal 26 3 2 2 2" xfId="18364"/>
    <cellStyle name="Normal 26 3 2 3" xfId="18363"/>
    <cellStyle name="Normal 26 3 3" xfId="8365"/>
    <cellStyle name="Normal 26 3 3 2" xfId="14375"/>
    <cellStyle name="Normal 26 3 3 2 2" xfId="18366"/>
    <cellStyle name="Normal 26 3 3 3" xfId="18365"/>
    <cellStyle name="Normal 26 3 4" xfId="12042"/>
    <cellStyle name="Normal 26 3 4 2" xfId="18367"/>
    <cellStyle name="Normal 26 3 5" xfId="18362"/>
    <cellStyle name="Normal 26 4" xfId="7067"/>
    <cellStyle name="Normal 26 4 2" xfId="13502"/>
    <cellStyle name="Normal 26 4 2 2" xfId="18369"/>
    <cellStyle name="Normal 26 4 3" xfId="18368"/>
    <cellStyle name="Normal 26 5" xfId="8363"/>
    <cellStyle name="Normal 26 5 2" xfId="14373"/>
    <cellStyle name="Normal 26 5 2 2" xfId="18371"/>
    <cellStyle name="Normal 26 5 3" xfId="18370"/>
    <cellStyle name="Normal 26 6" xfId="12040"/>
    <cellStyle name="Normal 26 6 2" xfId="18372"/>
    <cellStyle name="Normal 26 7" xfId="18355"/>
    <cellStyle name="Normal 27" xfId="5483"/>
    <cellStyle name="Normal 27 2" xfId="5484"/>
    <cellStyle name="Normal 27 2 2" xfId="7071"/>
    <cellStyle name="Normal 27 2 2 2" xfId="13506"/>
    <cellStyle name="Normal 27 2 2 2 2" xfId="18376"/>
    <cellStyle name="Normal 27 2 2 3" xfId="18375"/>
    <cellStyle name="Normal 27 2 3" xfId="8367"/>
    <cellStyle name="Normal 27 2 3 2" xfId="14377"/>
    <cellStyle name="Normal 27 2 3 2 2" xfId="18378"/>
    <cellStyle name="Normal 27 2 3 3" xfId="18377"/>
    <cellStyle name="Normal 27 2 4" xfId="12044"/>
    <cellStyle name="Normal 27 2 4 2" xfId="18379"/>
    <cellStyle name="Normal 27 2 5" xfId="18374"/>
    <cellStyle name="Normal 27 3" xfId="5485"/>
    <cellStyle name="Normal 27 3 2" xfId="7072"/>
    <cellStyle name="Normal 27 3 2 2" xfId="13507"/>
    <cellStyle name="Normal 27 3 2 2 2" xfId="18382"/>
    <cellStyle name="Normal 27 3 2 3" xfId="18381"/>
    <cellStyle name="Normal 27 3 3" xfId="8368"/>
    <cellStyle name="Normal 27 3 3 2" xfId="14378"/>
    <cellStyle name="Normal 27 3 3 2 2" xfId="18384"/>
    <cellStyle name="Normal 27 3 3 3" xfId="18383"/>
    <cellStyle name="Normal 27 3 4" xfId="12045"/>
    <cellStyle name="Normal 27 3 4 2" xfId="18385"/>
    <cellStyle name="Normal 27 3 5" xfId="18380"/>
    <cellStyle name="Normal 27 4" xfId="7070"/>
    <cellStyle name="Normal 27 4 2" xfId="13505"/>
    <cellStyle name="Normal 27 4 2 2" xfId="18387"/>
    <cellStyle name="Normal 27 4 3" xfId="18386"/>
    <cellStyle name="Normal 27 5" xfId="8366"/>
    <cellStyle name="Normal 27 5 2" xfId="14376"/>
    <cellStyle name="Normal 27 5 2 2" xfId="18389"/>
    <cellStyle name="Normal 27 5 3" xfId="18388"/>
    <cellStyle name="Normal 27 6" xfId="12043"/>
    <cellStyle name="Normal 27 6 2" xfId="18390"/>
    <cellStyle name="Normal 27 7" xfId="18373"/>
    <cellStyle name="Normal 28" xfId="5486"/>
    <cellStyle name="Normal 28 2" xfId="5487"/>
    <cellStyle name="Normal 28 2 2" xfId="7074"/>
    <cellStyle name="Normal 28 2 2 2" xfId="13509"/>
    <cellStyle name="Normal 28 2 2 2 2" xfId="18394"/>
    <cellStyle name="Normal 28 2 2 3" xfId="18393"/>
    <cellStyle name="Normal 28 2 3" xfId="8370"/>
    <cellStyle name="Normal 28 2 3 2" xfId="14380"/>
    <cellStyle name="Normal 28 2 3 2 2" xfId="18396"/>
    <cellStyle name="Normal 28 2 3 3" xfId="18395"/>
    <cellStyle name="Normal 28 2 4" xfId="12047"/>
    <cellStyle name="Normal 28 2 4 2" xfId="18397"/>
    <cellStyle name="Normal 28 2 5" xfId="18392"/>
    <cellStyle name="Normal 28 3" xfId="5488"/>
    <cellStyle name="Normal 28 3 2" xfId="7075"/>
    <cellStyle name="Normal 28 3 2 2" xfId="13510"/>
    <cellStyle name="Normal 28 3 2 2 2" xfId="18400"/>
    <cellStyle name="Normal 28 3 2 3" xfId="18399"/>
    <cellStyle name="Normal 28 3 3" xfId="8371"/>
    <cellStyle name="Normal 28 3 3 2" xfId="14381"/>
    <cellStyle name="Normal 28 3 3 2 2" xfId="18402"/>
    <cellStyle name="Normal 28 3 3 3" xfId="18401"/>
    <cellStyle name="Normal 28 3 4" xfId="12048"/>
    <cellStyle name="Normal 28 3 4 2" xfId="18403"/>
    <cellStyle name="Normal 28 3 5" xfId="18398"/>
    <cellStyle name="Normal 28 4" xfId="7073"/>
    <cellStyle name="Normal 28 4 2" xfId="13508"/>
    <cellStyle name="Normal 28 4 2 2" xfId="18405"/>
    <cellStyle name="Normal 28 4 3" xfId="18404"/>
    <cellStyle name="Normal 28 5" xfId="8369"/>
    <cellStyle name="Normal 28 5 2" xfId="14379"/>
    <cellStyle name="Normal 28 5 2 2" xfId="18407"/>
    <cellStyle name="Normal 28 5 3" xfId="18406"/>
    <cellStyle name="Normal 28 6" xfId="12046"/>
    <cellStyle name="Normal 28 6 2" xfId="18408"/>
    <cellStyle name="Normal 28 7" xfId="18391"/>
    <cellStyle name="Normal 29" xfId="5489"/>
    <cellStyle name="Normal 29 2" xfId="5490"/>
    <cellStyle name="Normal 29 2 2" xfId="7077"/>
    <cellStyle name="Normal 29 2 2 2" xfId="13512"/>
    <cellStyle name="Normal 29 2 2 2 2" xfId="18412"/>
    <cellStyle name="Normal 29 2 2 3" xfId="18411"/>
    <cellStyle name="Normal 29 2 3" xfId="8373"/>
    <cellStyle name="Normal 29 2 3 2" xfId="14383"/>
    <cellStyle name="Normal 29 2 3 2 2" xfId="18414"/>
    <cellStyle name="Normal 29 2 3 3" xfId="18413"/>
    <cellStyle name="Normal 29 2 4" xfId="12050"/>
    <cellStyle name="Normal 29 2 4 2" xfId="18415"/>
    <cellStyle name="Normal 29 2 5" xfId="18410"/>
    <cellStyle name="Normal 29 3" xfId="5491"/>
    <cellStyle name="Normal 29 3 2" xfId="7078"/>
    <cellStyle name="Normal 29 3 2 2" xfId="13513"/>
    <cellStyle name="Normal 29 3 2 2 2" xfId="18418"/>
    <cellStyle name="Normal 29 3 2 3" xfId="18417"/>
    <cellStyle name="Normal 29 3 3" xfId="8374"/>
    <cellStyle name="Normal 29 3 3 2" xfId="14384"/>
    <cellStyle name="Normal 29 3 3 2 2" xfId="18420"/>
    <cellStyle name="Normal 29 3 3 3" xfId="18419"/>
    <cellStyle name="Normal 29 3 4" xfId="12051"/>
    <cellStyle name="Normal 29 3 4 2" xfId="18421"/>
    <cellStyle name="Normal 29 3 5" xfId="18416"/>
    <cellStyle name="Normal 29 4" xfId="7076"/>
    <cellStyle name="Normal 29 4 2" xfId="13511"/>
    <cellStyle name="Normal 29 4 2 2" xfId="18423"/>
    <cellStyle name="Normal 29 4 3" xfId="18422"/>
    <cellStyle name="Normal 29 5" xfId="8372"/>
    <cellStyle name="Normal 29 5 2" xfId="14382"/>
    <cellStyle name="Normal 29 5 2 2" xfId="18425"/>
    <cellStyle name="Normal 29 5 3" xfId="18424"/>
    <cellStyle name="Normal 29 6" xfId="12049"/>
    <cellStyle name="Normal 29 6 2" xfId="18426"/>
    <cellStyle name="Normal 29 7" xfId="18409"/>
    <cellStyle name="Normal 3" xfId="23"/>
    <cellStyle name="Normal 3 10" xfId="5493"/>
    <cellStyle name="Normal 3 10 2" xfId="7080"/>
    <cellStyle name="Normal 3 10 2 2" xfId="13515"/>
    <cellStyle name="Normal 3 10 2 2 2" xfId="18430"/>
    <cellStyle name="Normal 3 10 2 3" xfId="18429"/>
    <cellStyle name="Normal 3 10 3" xfId="12053"/>
    <cellStyle name="Normal 3 10 3 2" xfId="18431"/>
    <cellStyle name="Normal 3 10 4" xfId="18428"/>
    <cellStyle name="Normal 3 11" xfId="5494"/>
    <cellStyle name="Normal 3 11 2" xfId="7081"/>
    <cellStyle name="Normal 3 11 2 2" xfId="13516"/>
    <cellStyle name="Normal 3 11 2 2 2" xfId="18434"/>
    <cellStyle name="Normal 3 11 2 3" xfId="18433"/>
    <cellStyle name="Normal 3 11 3" xfId="12054"/>
    <cellStyle name="Normal 3 11 3 2" xfId="18435"/>
    <cellStyle name="Normal 3 11 4" xfId="18432"/>
    <cellStyle name="Normal 3 12" xfId="5495"/>
    <cellStyle name="Normal 3 12 2" xfId="7082"/>
    <cellStyle name="Normal 3 12 2 2" xfId="13517"/>
    <cellStyle name="Normal 3 12 2 2 2" xfId="18438"/>
    <cellStyle name="Normal 3 12 2 3" xfId="18437"/>
    <cellStyle name="Normal 3 12 3" xfId="12055"/>
    <cellStyle name="Normal 3 12 3 2" xfId="18439"/>
    <cellStyle name="Normal 3 12 4" xfId="18436"/>
    <cellStyle name="Normal 3 13" xfId="5496"/>
    <cellStyle name="Normal 3 13 2" xfId="7083"/>
    <cellStyle name="Normal 3 13 2 2" xfId="13518"/>
    <cellStyle name="Normal 3 13 2 2 2" xfId="18442"/>
    <cellStyle name="Normal 3 13 2 3" xfId="18441"/>
    <cellStyle name="Normal 3 13 3" xfId="12056"/>
    <cellStyle name="Normal 3 13 3 2" xfId="18443"/>
    <cellStyle name="Normal 3 13 4" xfId="18440"/>
    <cellStyle name="Normal 3 14" xfId="5497"/>
    <cellStyle name="Normal 3 14 2" xfId="7084"/>
    <cellStyle name="Normal 3 14 2 2" xfId="13519"/>
    <cellStyle name="Normal 3 14 2 2 2" xfId="18446"/>
    <cellStyle name="Normal 3 14 2 3" xfId="18445"/>
    <cellStyle name="Normal 3 14 3" xfId="12057"/>
    <cellStyle name="Normal 3 14 3 2" xfId="18447"/>
    <cellStyle name="Normal 3 14 4" xfId="18444"/>
    <cellStyle name="Normal 3 15" xfId="5498"/>
    <cellStyle name="Normal 3 15 2" xfId="7085"/>
    <cellStyle name="Normal 3 15 2 2" xfId="13520"/>
    <cellStyle name="Normal 3 15 2 2 2" xfId="18450"/>
    <cellStyle name="Normal 3 15 2 3" xfId="18449"/>
    <cellStyle name="Normal 3 15 3" xfId="12058"/>
    <cellStyle name="Normal 3 15 3 2" xfId="18451"/>
    <cellStyle name="Normal 3 15 4" xfId="18448"/>
    <cellStyle name="Normal 3 16" xfId="5499"/>
    <cellStyle name="Normal 3 16 2" xfId="7086"/>
    <cellStyle name="Normal 3 16 2 2" xfId="13521"/>
    <cellStyle name="Normal 3 16 2 2 2" xfId="18454"/>
    <cellStyle name="Normal 3 16 2 3" xfId="18453"/>
    <cellStyle name="Normal 3 16 3" xfId="12059"/>
    <cellStyle name="Normal 3 16 3 2" xfId="18455"/>
    <cellStyle name="Normal 3 16 4" xfId="18452"/>
    <cellStyle name="Normal 3 17" xfId="5500"/>
    <cellStyle name="Normal 3 17 2" xfId="7087"/>
    <cellStyle name="Normal 3 17 2 2" xfId="13522"/>
    <cellStyle name="Normal 3 17 2 2 2" xfId="18458"/>
    <cellStyle name="Normal 3 17 2 3" xfId="18457"/>
    <cellStyle name="Normal 3 17 3" xfId="12060"/>
    <cellStyle name="Normal 3 17 3 2" xfId="18459"/>
    <cellStyle name="Normal 3 17 4" xfId="18456"/>
    <cellStyle name="Normal 3 18" xfId="5501"/>
    <cellStyle name="Normal 3 18 2" xfId="7088"/>
    <cellStyle name="Normal 3 18 2 2" xfId="13523"/>
    <cellStyle name="Normal 3 18 2 2 2" xfId="18462"/>
    <cellStyle name="Normal 3 18 2 3" xfId="18461"/>
    <cellStyle name="Normal 3 18 3" xfId="12061"/>
    <cellStyle name="Normal 3 18 3 2" xfId="18463"/>
    <cellStyle name="Normal 3 18 4" xfId="18460"/>
    <cellStyle name="Normal 3 19" xfId="5502"/>
    <cellStyle name="Normal 3 19 2" xfId="7089"/>
    <cellStyle name="Normal 3 19 2 2" xfId="13524"/>
    <cellStyle name="Normal 3 19 2 2 2" xfId="18466"/>
    <cellStyle name="Normal 3 19 2 3" xfId="18465"/>
    <cellStyle name="Normal 3 19 3" xfId="12062"/>
    <cellStyle name="Normal 3 19 3 2" xfId="18467"/>
    <cellStyle name="Normal 3 19 4" xfId="18464"/>
    <cellStyle name="Normal 3 2" xfId="28"/>
    <cellStyle name="Normal 3 2 10" xfId="5504"/>
    <cellStyle name="Normal 3 2 10 2" xfId="7091"/>
    <cellStyle name="Normal 3 2 10 2 2" xfId="13526"/>
    <cellStyle name="Normal 3 2 10 2 2 2" xfId="18471"/>
    <cellStyle name="Normal 3 2 10 2 3" xfId="18470"/>
    <cellStyle name="Normal 3 2 10 3" xfId="12064"/>
    <cellStyle name="Normal 3 2 10 3 2" xfId="18472"/>
    <cellStyle name="Normal 3 2 10 4" xfId="18469"/>
    <cellStyle name="Normal 3 2 11" xfId="5505"/>
    <cellStyle name="Normal 3 2 11 2" xfId="7092"/>
    <cellStyle name="Normal 3 2 11 2 2" xfId="13527"/>
    <cellStyle name="Normal 3 2 11 2 2 2" xfId="18475"/>
    <cellStyle name="Normal 3 2 11 2 3" xfId="18474"/>
    <cellStyle name="Normal 3 2 11 3" xfId="12065"/>
    <cellStyle name="Normal 3 2 11 3 2" xfId="18476"/>
    <cellStyle name="Normal 3 2 11 4" xfId="18473"/>
    <cellStyle name="Normal 3 2 12" xfId="5506"/>
    <cellStyle name="Normal 3 2 12 2" xfId="7093"/>
    <cellStyle name="Normal 3 2 12 2 2" xfId="13528"/>
    <cellStyle name="Normal 3 2 12 2 2 2" xfId="18479"/>
    <cellStyle name="Normal 3 2 12 2 3" xfId="18478"/>
    <cellStyle name="Normal 3 2 12 3" xfId="12066"/>
    <cellStyle name="Normal 3 2 12 3 2" xfId="18480"/>
    <cellStyle name="Normal 3 2 12 4" xfId="18477"/>
    <cellStyle name="Normal 3 2 13" xfId="5507"/>
    <cellStyle name="Normal 3 2 13 2" xfId="7094"/>
    <cellStyle name="Normal 3 2 13 2 2" xfId="13529"/>
    <cellStyle name="Normal 3 2 13 2 2 2" xfId="18483"/>
    <cellStyle name="Normal 3 2 13 2 3" xfId="18482"/>
    <cellStyle name="Normal 3 2 13 3" xfId="12067"/>
    <cellStyle name="Normal 3 2 13 3 2" xfId="18484"/>
    <cellStyle name="Normal 3 2 13 4" xfId="18481"/>
    <cellStyle name="Normal 3 2 14" xfId="5508"/>
    <cellStyle name="Normal 3 2 14 2" xfId="7095"/>
    <cellStyle name="Normal 3 2 14 2 2" xfId="13530"/>
    <cellStyle name="Normal 3 2 14 2 2 2" xfId="18487"/>
    <cellStyle name="Normal 3 2 14 2 3" xfId="18486"/>
    <cellStyle name="Normal 3 2 14 3" xfId="12068"/>
    <cellStyle name="Normal 3 2 14 3 2" xfId="18488"/>
    <cellStyle name="Normal 3 2 14 4" xfId="18485"/>
    <cellStyle name="Normal 3 2 15" xfId="5509"/>
    <cellStyle name="Normal 3 2 15 2" xfId="7096"/>
    <cellStyle name="Normal 3 2 15 2 2" xfId="13531"/>
    <cellStyle name="Normal 3 2 15 2 2 2" xfId="18491"/>
    <cellStyle name="Normal 3 2 15 2 3" xfId="18490"/>
    <cellStyle name="Normal 3 2 15 3" xfId="12069"/>
    <cellStyle name="Normal 3 2 15 3 2" xfId="18492"/>
    <cellStyle name="Normal 3 2 15 4" xfId="18489"/>
    <cellStyle name="Normal 3 2 16" xfId="5510"/>
    <cellStyle name="Normal 3 2 16 2" xfId="7097"/>
    <cellStyle name="Normal 3 2 16 2 2" xfId="13532"/>
    <cellStyle name="Normal 3 2 16 2 2 2" xfId="18495"/>
    <cellStyle name="Normal 3 2 16 2 3" xfId="18494"/>
    <cellStyle name="Normal 3 2 16 3" xfId="12070"/>
    <cellStyle name="Normal 3 2 16 3 2" xfId="18496"/>
    <cellStyle name="Normal 3 2 16 4" xfId="18493"/>
    <cellStyle name="Normal 3 2 17" xfId="5511"/>
    <cellStyle name="Normal 3 2 17 2" xfId="7098"/>
    <cellStyle name="Normal 3 2 17 2 2" xfId="13533"/>
    <cellStyle name="Normal 3 2 17 2 2 2" xfId="18499"/>
    <cellStyle name="Normal 3 2 17 2 3" xfId="18498"/>
    <cellStyle name="Normal 3 2 17 3" xfId="12071"/>
    <cellStyle name="Normal 3 2 17 3 2" xfId="18500"/>
    <cellStyle name="Normal 3 2 17 4" xfId="18497"/>
    <cellStyle name="Normal 3 2 18" xfId="5512"/>
    <cellStyle name="Normal 3 2 18 2" xfId="7099"/>
    <cellStyle name="Normal 3 2 18 2 2" xfId="13534"/>
    <cellStyle name="Normal 3 2 18 2 2 2" xfId="18503"/>
    <cellStyle name="Normal 3 2 18 2 3" xfId="18502"/>
    <cellStyle name="Normal 3 2 18 3" xfId="12072"/>
    <cellStyle name="Normal 3 2 18 3 2" xfId="18504"/>
    <cellStyle name="Normal 3 2 18 4" xfId="18501"/>
    <cellStyle name="Normal 3 2 19" xfId="5513"/>
    <cellStyle name="Normal 3 2 19 2" xfId="7100"/>
    <cellStyle name="Normal 3 2 19 2 2" xfId="13535"/>
    <cellStyle name="Normal 3 2 19 2 2 2" xfId="18507"/>
    <cellStyle name="Normal 3 2 19 2 3" xfId="18506"/>
    <cellStyle name="Normal 3 2 19 3" xfId="12073"/>
    <cellStyle name="Normal 3 2 19 3 2" xfId="18508"/>
    <cellStyle name="Normal 3 2 19 4" xfId="18505"/>
    <cellStyle name="Normal 3 2 2" xfId="67"/>
    <cellStyle name="Normal 3 2 2 2" xfId="102"/>
    <cellStyle name="Normal 3 2 2 2 2" xfId="5515"/>
    <cellStyle name="Normal 3 2 2 2 2 2" xfId="12075"/>
    <cellStyle name="Normal 3 2 2 2 2 2 2" xfId="18512"/>
    <cellStyle name="Normal 3 2 2 2 2 3" xfId="18511"/>
    <cellStyle name="Normal 3 2 2 2 3" xfId="7102"/>
    <cellStyle name="Normal 3 2 2 2 3 2" xfId="13537"/>
    <cellStyle name="Normal 3 2 2 2 3 2 2" xfId="18514"/>
    <cellStyle name="Normal 3 2 2 2 3 3" xfId="18513"/>
    <cellStyle name="Normal 3 2 2 2 4" xfId="11340"/>
    <cellStyle name="Normal 3 2 2 2 4 2" xfId="18515"/>
    <cellStyle name="Normal 3 2 2 2 5" xfId="18510"/>
    <cellStyle name="Normal 3 2 2 3" xfId="5514"/>
    <cellStyle name="Normal 3 2 2 3 2" xfId="12074"/>
    <cellStyle name="Normal 3 2 2 3 2 2" xfId="18517"/>
    <cellStyle name="Normal 3 2 2 3 3" xfId="18516"/>
    <cellStyle name="Normal 3 2 2 4" xfId="7101"/>
    <cellStyle name="Normal 3 2 2 4 2" xfId="13536"/>
    <cellStyle name="Normal 3 2 2 4 2 2" xfId="18519"/>
    <cellStyle name="Normal 3 2 2 4 3" xfId="18518"/>
    <cellStyle name="Normal 3 2 2 5" xfId="11311"/>
    <cellStyle name="Normal 3 2 2 5 2" xfId="18520"/>
    <cellStyle name="Normal 3 2 2 6" xfId="18509"/>
    <cellStyle name="Normal 3 2 20" xfId="5516"/>
    <cellStyle name="Normal 3 2 20 2" xfId="7103"/>
    <cellStyle name="Normal 3 2 20 2 2" xfId="13538"/>
    <cellStyle name="Normal 3 2 20 2 2 2" xfId="18523"/>
    <cellStyle name="Normal 3 2 20 2 3" xfId="18522"/>
    <cellStyle name="Normal 3 2 20 3" xfId="12076"/>
    <cellStyle name="Normal 3 2 20 3 2" xfId="18524"/>
    <cellStyle name="Normal 3 2 20 4" xfId="18521"/>
    <cellStyle name="Normal 3 2 21" xfId="5517"/>
    <cellStyle name="Normal 3 2 21 2" xfId="7104"/>
    <cellStyle name="Normal 3 2 21 2 2" xfId="13539"/>
    <cellStyle name="Normal 3 2 21 2 2 2" xfId="18527"/>
    <cellStyle name="Normal 3 2 21 2 3" xfId="18526"/>
    <cellStyle name="Normal 3 2 21 3" xfId="12077"/>
    <cellStyle name="Normal 3 2 21 3 2" xfId="18528"/>
    <cellStyle name="Normal 3 2 21 4" xfId="18525"/>
    <cellStyle name="Normal 3 2 22" xfId="5518"/>
    <cellStyle name="Normal 3 2 22 2" xfId="7105"/>
    <cellStyle name="Normal 3 2 22 2 2" xfId="13540"/>
    <cellStyle name="Normal 3 2 22 2 2 2" xfId="18531"/>
    <cellStyle name="Normal 3 2 22 2 3" xfId="18530"/>
    <cellStyle name="Normal 3 2 22 3" xfId="12078"/>
    <cellStyle name="Normal 3 2 22 3 2" xfId="18532"/>
    <cellStyle name="Normal 3 2 22 4" xfId="18529"/>
    <cellStyle name="Normal 3 2 23" xfId="5519"/>
    <cellStyle name="Normal 3 2 23 2" xfId="7106"/>
    <cellStyle name="Normal 3 2 23 2 2" xfId="13541"/>
    <cellStyle name="Normal 3 2 23 2 2 2" xfId="18535"/>
    <cellStyle name="Normal 3 2 23 2 3" xfId="18534"/>
    <cellStyle name="Normal 3 2 23 3" xfId="12079"/>
    <cellStyle name="Normal 3 2 23 3 2" xfId="18536"/>
    <cellStyle name="Normal 3 2 23 4" xfId="18533"/>
    <cellStyle name="Normal 3 2 24" xfId="5503"/>
    <cellStyle name="Normal 3 2 24 2" xfId="12063"/>
    <cellStyle name="Normal 3 2 24 2 2" xfId="18538"/>
    <cellStyle name="Normal 3 2 24 3" xfId="18537"/>
    <cellStyle name="Normal 3 2 25" xfId="7090"/>
    <cellStyle name="Normal 3 2 25 2" xfId="13525"/>
    <cellStyle name="Normal 3 2 25 2 2" xfId="18540"/>
    <cellStyle name="Normal 3 2 25 3" xfId="18539"/>
    <cellStyle name="Normal 3 2 26" xfId="8376"/>
    <cellStyle name="Normal 3 2 26 2" xfId="14386"/>
    <cellStyle name="Normal 3 2 26 2 2" xfId="18542"/>
    <cellStyle name="Normal 3 2 26 3" xfId="18541"/>
    <cellStyle name="Normal 3 2 27" xfId="11283"/>
    <cellStyle name="Normal 3 2 27 2" xfId="18543"/>
    <cellStyle name="Normal 3 2 28" xfId="18468"/>
    <cellStyle name="Normal 3 2 3" xfId="396"/>
    <cellStyle name="Normal 3 2 3 2" xfId="6257"/>
    <cellStyle name="Normal 3 2 3 2 2" xfId="7718"/>
    <cellStyle name="Normal 3 2 3 2 2 2" xfId="14153"/>
    <cellStyle name="Normal 3 2 3 2 2 2 2" xfId="18547"/>
    <cellStyle name="Normal 3 2 3 2 2 3" xfId="18546"/>
    <cellStyle name="Normal 3 2 3 2 3" xfId="12695"/>
    <cellStyle name="Normal 3 2 3 2 3 2" xfId="18548"/>
    <cellStyle name="Normal 3 2 3 2 4" xfId="18545"/>
    <cellStyle name="Normal 3 2 3 3" xfId="5520"/>
    <cellStyle name="Normal 3 2 3 3 2" xfId="12080"/>
    <cellStyle name="Normal 3 2 3 3 2 2" xfId="18550"/>
    <cellStyle name="Normal 3 2 3 3 3" xfId="18549"/>
    <cellStyle name="Normal 3 2 3 4" xfId="7107"/>
    <cellStyle name="Normal 3 2 3 4 2" xfId="13542"/>
    <cellStyle name="Normal 3 2 3 4 2 2" xfId="18552"/>
    <cellStyle name="Normal 3 2 3 4 3" xfId="18551"/>
    <cellStyle name="Normal 3 2 3 5" xfId="11350"/>
    <cellStyle name="Normal 3 2 3 5 2" xfId="18553"/>
    <cellStyle name="Normal 3 2 3 6" xfId="18544"/>
    <cellStyle name="Normal 3 2 4" xfId="95"/>
    <cellStyle name="Normal 3 2 4 2" xfId="5521"/>
    <cellStyle name="Normal 3 2 4 2 2" xfId="12081"/>
    <cellStyle name="Normal 3 2 4 2 2 2" xfId="18556"/>
    <cellStyle name="Normal 3 2 4 2 3" xfId="18555"/>
    <cellStyle name="Normal 3 2 4 3" xfId="7108"/>
    <cellStyle name="Normal 3 2 4 3 2" xfId="13543"/>
    <cellStyle name="Normal 3 2 4 3 2 2" xfId="18558"/>
    <cellStyle name="Normal 3 2 4 3 3" xfId="18557"/>
    <cellStyle name="Normal 3 2 4 4" xfId="11333"/>
    <cellStyle name="Normal 3 2 4 4 2" xfId="18559"/>
    <cellStyle name="Normal 3 2 4 5" xfId="18554"/>
    <cellStyle name="Normal 3 2 5" xfId="5522"/>
    <cellStyle name="Normal 3 2 5 2" xfId="7109"/>
    <cellStyle name="Normal 3 2 5 2 2" xfId="13544"/>
    <cellStyle name="Normal 3 2 5 2 2 2" xfId="18562"/>
    <cellStyle name="Normal 3 2 5 2 3" xfId="18561"/>
    <cellStyle name="Normal 3 2 5 3" xfId="12082"/>
    <cellStyle name="Normal 3 2 5 3 2" xfId="18563"/>
    <cellStyle name="Normal 3 2 5 4" xfId="18560"/>
    <cellStyle name="Normal 3 2 6" xfId="5523"/>
    <cellStyle name="Normal 3 2 6 2" xfId="7110"/>
    <cellStyle name="Normal 3 2 6 2 2" xfId="13545"/>
    <cellStyle name="Normal 3 2 6 2 2 2" xfId="18566"/>
    <cellStyle name="Normal 3 2 6 2 3" xfId="18565"/>
    <cellStyle name="Normal 3 2 6 3" xfId="12083"/>
    <cellStyle name="Normal 3 2 6 3 2" xfId="18567"/>
    <cellStyle name="Normal 3 2 6 4" xfId="18564"/>
    <cellStyle name="Normal 3 2 7" xfId="5524"/>
    <cellStyle name="Normal 3 2 7 2" xfId="7111"/>
    <cellStyle name="Normal 3 2 7 2 2" xfId="13546"/>
    <cellStyle name="Normal 3 2 7 2 2 2" xfId="18570"/>
    <cellStyle name="Normal 3 2 7 2 3" xfId="18569"/>
    <cellStyle name="Normal 3 2 7 3" xfId="12084"/>
    <cellStyle name="Normal 3 2 7 3 2" xfId="18571"/>
    <cellStyle name="Normal 3 2 7 4" xfId="18568"/>
    <cellStyle name="Normal 3 2 8" xfId="5525"/>
    <cellStyle name="Normal 3 2 8 2" xfId="7112"/>
    <cellStyle name="Normal 3 2 8 2 2" xfId="13547"/>
    <cellStyle name="Normal 3 2 8 2 2 2" xfId="18574"/>
    <cellStyle name="Normal 3 2 8 2 3" xfId="18573"/>
    <cellStyle name="Normal 3 2 8 3" xfId="12085"/>
    <cellStyle name="Normal 3 2 8 3 2" xfId="18575"/>
    <cellStyle name="Normal 3 2 8 4" xfId="18572"/>
    <cellStyle name="Normal 3 2 9" xfId="5526"/>
    <cellStyle name="Normal 3 2 9 2" xfId="7113"/>
    <cellStyle name="Normal 3 2 9 2 2" xfId="13548"/>
    <cellStyle name="Normal 3 2 9 2 2 2" xfId="18578"/>
    <cellStyle name="Normal 3 2 9 2 3" xfId="18577"/>
    <cellStyle name="Normal 3 2 9 3" xfId="12086"/>
    <cellStyle name="Normal 3 2 9 3 2" xfId="18579"/>
    <cellStyle name="Normal 3 2 9 4" xfId="18576"/>
    <cellStyle name="Normal 3 20" xfId="5527"/>
    <cellStyle name="Normal 3 20 2" xfId="7114"/>
    <cellStyle name="Normal 3 20 2 2" xfId="13549"/>
    <cellStyle name="Normal 3 20 2 2 2" xfId="18582"/>
    <cellStyle name="Normal 3 20 2 3" xfId="18581"/>
    <cellStyle name="Normal 3 20 3" xfId="12087"/>
    <cellStyle name="Normal 3 20 3 2" xfId="18583"/>
    <cellStyle name="Normal 3 20 4" xfId="18580"/>
    <cellStyle name="Normal 3 21" xfId="5528"/>
    <cellStyle name="Normal 3 21 2" xfId="7115"/>
    <cellStyle name="Normal 3 21 2 2" xfId="13550"/>
    <cellStyle name="Normal 3 21 2 2 2" xfId="18586"/>
    <cellStyle name="Normal 3 21 2 3" xfId="18585"/>
    <cellStyle name="Normal 3 21 3" xfId="12088"/>
    <cellStyle name="Normal 3 21 3 2" xfId="18587"/>
    <cellStyle name="Normal 3 21 4" xfId="18584"/>
    <cellStyle name="Normal 3 22" xfId="5492"/>
    <cellStyle name="Normal 3 22 2" xfId="12052"/>
    <cellStyle name="Normal 3 22 2 2" xfId="18589"/>
    <cellStyle name="Normal 3 22 3" xfId="18588"/>
    <cellStyle name="Normal 3 23" xfId="7079"/>
    <cellStyle name="Normal 3 23 2" xfId="13514"/>
    <cellStyle name="Normal 3 23 2 2" xfId="18591"/>
    <cellStyle name="Normal 3 23 3" xfId="18590"/>
    <cellStyle name="Normal 3 24" xfId="8375"/>
    <cellStyle name="Normal 3 24 2" xfId="14385"/>
    <cellStyle name="Normal 3 24 2 2" xfId="18593"/>
    <cellStyle name="Normal 3 24 3" xfId="18592"/>
    <cellStyle name="Normal 3 25" xfId="11281"/>
    <cellStyle name="Normal 3 25 2" xfId="18594"/>
    <cellStyle name="Normal 3 26" xfId="18427"/>
    <cellStyle name="Normal 3 3" xfId="32"/>
    <cellStyle name="Normal 3 3 10" xfId="5530"/>
    <cellStyle name="Normal 3 3 10 2" xfId="7117"/>
    <cellStyle name="Normal 3 3 10 2 2" xfId="13552"/>
    <cellStyle name="Normal 3 3 10 2 2 2" xfId="18598"/>
    <cellStyle name="Normal 3 3 10 2 3" xfId="18597"/>
    <cellStyle name="Normal 3 3 10 3" xfId="12090"/>
    <cellStyle name="Normal 3 3 10 3 2" xfId="18599"/>
    <cellStyle name="Normal 3 3 10 4" xfId="18596"/>
    <cellStyle name="Normal 3 3 11" xfId="5531"/>
    <cellStyle name="Normal 3 3 11 2" xfId="7118"/>
    <cellStyle name="Normal 3 3 11 2 2" xfId="13553"/>
    <cellStyle name="Normal 3 3 11 2 2 2" xfId="18602"/>
    <cellStyle name="Normal 3 3 11 2 3" xfId="18601"/>
    <cellStyle name="Normal 3 3 11 3" xfId="12091"/>
    <cellStyle name="Normal 3 3 11 3 2" xfId="18603"/>
    <cellStyle name="Normal 3 3 11 4" xfId="18600"/>
    <cellStyle name="Normal 3 3 12" xfId="5532"/>
    <cellStyle name="Normal 3 3 12 2" xfId="7119"/>
    <cellStyle name="Normal 3 3 12 2 2" xfId="13554"/>
    <cellStyle name="Normal 3 3 12 2 2 2" xfId="18606"/>
    <cellStyle name="Normal 3 3 12 2 3" xfId="18605"/>
    <cellStyle name="Normal 3 3 12 3" xfId="12092"/>
    <cellStyle name="Normal 3 3 12 3 2" xfId="18607"/>
    <cellStyle name="Normal 3 3 12 4" xfId="18604"/>
    <cellStyle name="Normal 3 3 13" xfId="5533"/>
    <cellStyle name="Normal 3 3 13 2" xfId="7120"/>
    <cellStyle name="Normal 3 3 13 2 2" xfId="13555"/>
    <cellStyle name="Normal 3 3 13 2 2 2" xfId="18610"/>
    <cellStyle name="Normal 3 3 13 2 3" xfId="18609"/>
    <cellStyle name="Normal 3 3 13 3" xfId="12093"/>
    <cellStyle name="Normal 3 3 13 3 2" xfId="18611"/>
    <cellStyle name="Normal 3 3 13 4" xfId="18608"/>
    <cellStyle name="Normal 3 3 14" xfId="5534"/>
    <cellStyle name="Normal 3 3 14 2" xfId="7121"/>
    <cellStyle name="Normal 3 3 14 2 2" xfId="13556"/>
    <cellStyle name="Normal 3 3 14 2 2 2" xfId="18614"/>
    <cellStyle name="Normal 3 3 14 2 3" xfId="18613"/>
    <cellStyle name="Normal 3 3 14 3" xfId="12094"/>
    <cellStyle name="Normal 3 3 14 3 2" xfId="18615"/>
    <cellStyle name="Normal 3 3 14 4" xfId="18612"/>
    <cellStyle name="Normal 3 3 15" xfId="5535"/>
    <cellStyle name="Normal 3 3 15 2" xfId="7122"/>
    <cellStyle name="Normal 3 3 15 2 2" xfId="13557"/>
    <cellStyle name="Normal 3 3 15 2 2 2" xfId="18618"/>
    <cellStyle name="Normal 3 3 15 2 3" xfId="18617"/>
    <cellStyle name="Normal 3 3 15 3" xfId="12095"/>
    <cellStyle name="Normal 3 3 15 3 2" xfId="18619"/>
    <cellStyle name="Normal 3 3 15 4" xfId="18616"/>
    <cellStyle name="Normal 3 3 16" xfId="5536"/>
    <cellStyle name="Normal 3 3 16 2" xfId="7123"/>
    <cellStyle name="Normal 3 3 16 2 2" xfId="13558"/>
    <cellStyle name="Normal 3 3 16 2 2 2" xfId="18622"/>
    <cellStyle name="Normal 3 3 16 2 3" xfId="18621"/>
    <cellStyle name="Normal 3 3 16 3" xfId="12096"/>
    <cellStyle name="Normal 3 3 16 3 2" xfId="18623"/>
    <cellStyle name="Normal 3 3 16 4" xfId="18620"/>
    <cellStyle name="Normal 3 3 17" xfId="5537"/>
    <cellStyle name="Normal 3 3 17 2" xfId="7124"/>
    <cellStyle name="Normal 3 3 17 2 2" xfId="13559"/>
    <cellStyle name="Normal 3 3 17 2 2 2" xfId="18626"/>
    <cellStyle name="Normal 3 3 17 2 3" xfId="18625"/>
    <cellStyle name="Normal 3 3 17 3" xfId="12097"/>
    <cellStyle name="Normal 3 3 17 3 2" xfId="18627"/>
    <cellStyle name="Normal 3 3 17 4" xfId="18624"/>
    <cellStyle name="Normal 3 3 18" xfId="5538"/>
    <cellStyle name="Normal 3 3 18 2" xfId="7125"/>
    <cellStyle name="Normal 3 3 18 2 2" xfId="13560"/>
    <cellStyle name="Normal 3 3 18 2 2 2" xfId="18630"/>
    <cellStyle name="Normal 3 3 18 2 3" xfId="18629"/>
    <cellStyle name="Normal 3 3 18 3" xfId="12098"/>
    <cellStyle name="Normal 3 3 18 3 2" xfId="18631"/>
    <cellStyle name="Normal 3 3 18 4" xfId="18628"/>
    <cellStyle name="Normal 3 3 19" xfId="5539"/>
    <cellStyle name="Normal 3 3 19 2" xfId="7126"/>
    <cellStyle name="Normal 3 3 19 2 2" xfId="13561"/>
    <cellStyle name="Normal 3 3 19 2 2 2" xfId="18634"/>
    <cellStyle name="Normal 3 3 19 2 3" xfId="18633"/>
    <cellStyle name="Normal 3 3 19 3" xfId="12099"/>
    <cellStyle name="Normal 3 3 19 3 2" xfId="18635"/>
    <cellStyle name="Normal 3 3 19 4" xfId="18632"/>
    <cellStyle name="Normal 3 3 2" xfId="70"/>
    <cellStyle name="Normal 3 3 2 2" xfId="105"/>
    <cellStyle name="Normal 3 3 2 2 2" xfId="5541"/>
    <cellStyle name="Normal 3 3 2 2 2 2" xfId="12101"/>
    <cellStyle name="Normal 3 3 2 2 2 2 2" xfId="18639"/>
    <cellStyle name="Normal 3 3 2 2 2 3" xfId="18638"/>
    <cellStyle name="Normal 3 3 2 2 3" xfId="7128"/>
    <cellStyle name="Normal 3 3 2 2 3 2" xfId="13563"/>
    <cellStyle name="Normal 3 3 2 2 3 2 2" xfId="18641"/>
    <cellStyle name="Normal 3 3 2 2 3 3" xfId="18640"/>
    <cellStyle name="Normal 3 3 2 2 4" xfId="11343"/>
    <cellStyle name="Normal 3 3 2 2 4 2" xfId="18642"/>
    <cellStyle name="Normal 3 3 2 2 5" xfId="18637"/>
    <cellStyle name="Normal 3 3 2 3" xfId="5540"/>
    <cellStyle name="Normal 3 3 2 3 2" xfId="12100"/>
    <cellStyle name="Normal 3 3 2 3 2 2" xfId="18644"/>
    <cellStyle name="Normal 3 3 2 3 3" xfId="18643"/>
    <cellStyle name="Normal 3 3 2 4" xfId="7127"/>
    <cellStyle name="Normal 3 3 2 4 2" xfId="13562"/>
    <cellStyle name="Normal 3 3 2 4 2 2" xfId="18646"/>
    <cellStyle name="Normal 3 3 2 4 3" xfId="18645"/>
    <cellStyle name="Normal 3 3 2 5" xfId="11314"/>
    <cellStyle name="Normal 3 3 2 5 2" xfId="18647"/>
    <cellStyle name="Normal 3 3 2 6" xfId="18636"/>
    <cellStyle name="Normal 3 3 20" xfId="5542"/>
    <cellStyle name="Normal 3 3 20 2" xfId="7129"/>
    <cellStyle name="Normal 3 3 20 2 2" xfId="13564"/>
    <cellStyle name="Normal 3 3 20 2 2 2" xfId="18650"/>
    <cellStyle name="Normal 3 3 20 2 3" xfId="18649"/>
    <cellStyle name="Normal 3 3 20 3" xfId="12102"/>
    <cellStyle name="Normal 3 3 20 3 2" xfId="18651"/>
    <cellStyle name="Normal 3 3 20 4" xfId="18648"/>
    <cellStyle name="Normal 3 3 21" xfId="5543"/>
    <cellStyle name="Normal 3 3 21 2" xfId="7130"/>
    <cellStyle name="Normal 3 3 21 2 2" xfId="13565"/>
    <cellStyle name="Normal 3 3 21 2 2 2" xfId="18654"/>
    <cellStyle name="Normal 3 3 21 2 3" xfId="18653"/>
    <cellStyle name="Normal 3 3 21 3" xfId="12103"/>
    <cellStyle name="Normal 3 3 21 3 2" xfId="18655"/>
    <cellStyle name="Normal 3 3 21 4" xfId="18652"/>
    <cellStyle name="Normal 3 3 22" xfId="5544"/>
    <cellStyle name="Normal 3 3 22 2" xfId="7131"/>
    <cellStyle name="Normal 3 3 22 2 2" xfId="13566"/>
    <cellStyle name="Normal 3 3 22 2 2 2" xfId="18658"/>
    <cellStyle name="Normal 3 3 22 2 3" xfId="18657"/>
    <cellStyle name="Normal 3 3 22 3" xfId="12104"/>
    <cellStyle name="Normal 3 3 22 3 2" xfId="18659"/>
    <cellStyle name="Normal 3 3 22 4" xfId="18656"/>
    <cellStyle name="Normal 3 3 23" xfId="5545"/>
    <cellStyle name="Normal 3 3 23 2" xfId="7132"/>
    <cellStyle name="Normal 3 3 23 2 2" xfId="13567"/>
    <cellStyle name="Normal 3 3 23 2 2 2" xfId="18662"/>
    <cellStyle name="Normal 3 3 23 2 3" xfId="18661"/>
    <cellStyle name="Normal 3 3 23 3" xfId="12105"/>
    <cellStyle name="Normal 3 3 23 3 2" xfId="18663"/>
    <cellStyle name="Normal 3 3 23 4" xfId="18660"/>
    <cellStyle name="Normal 3 3 24" xfId="5529"/>
    <cellStyle name="Normal 3 3 24 2" xfId="12089"/>
    <cellStyle name="Normal 3 3 24 2 2" xfId="18665"/>
    <cellStyle name="Normal 3 3 24 3" xfId="18664"/>
    <cellStyle name="Normal 3 3 25" xfId="7116"/>
    <cellStyle name="Normal 3 3 25 2" xfId="13551"/>
    <cellStyle name="Normal 3 3 25 2 2" xfId="18667"/>
    <cellStyle name="Normal 3 3 25 3" xfId="18666"/>
    <cellStyle name="Normal 3 3 26" xfId="8377"/>
    <cellStyle name="Normal 3 3 26 2" xfId="14387"/>
    <cellStyle name="Normal 3 3 26 2 2" xfId="18669"/>
    <cellStyle name="Normal 3 3 26 3" xfId="18668"/>
    <cellStyle name="Normal 3 3 27" xfId="11286"/>
    <cellStyle name="Normal 3 3 27 2" xfId="18670"/>
    <cellStyle name="Normal 3 3 28" xfId="18595"/>
    <cellStyle name="Normal 3 3 3" xfId="397"/>
    <cellStyle name="Normal 3 3 3 2" xfId="5546"/>
    <cellStyle name="Normal 3 3 3 2 2" xfId="12106"/>
    <cellStyle name="Normal 3 3 3 2 2 2" xfId="18673"/>
    <cellStyle name="Normal 3 3 3 2 3" xfId="18672"/>
    <cellStyle name="Normal 3 3 3 3" xfId="7133"/>
    <cellStyle name="Normal 3 3 3 3 2" xfId="13568"/>
    <cellStyle name="Normal 3 3 3 3 2 2" xfId="18675"/>
    <cellStyle name="Normal 3 3 3 3 3" xfId="18674"/>
    <cellStyle name="Normal 3 3 3 4" xfId="11351"/>
    <cellStyle name="Normal 3 3 3 4 2" xfId="18676"/>
    <cellStyle name="Normal 3 3 3 5" xfId="18671"/>
    <cellStyle name="Normal 3 3 4" xfId="98"/>
    <cellStyle name="Normal 3 3 4 2" xfId="5547"/>
    <cellStyle name="Normal 3 3 4 2 2" xfId="12107"/>
    <cellStyle name="Normal 3 3 4 2 2 2" xfId="18679"/>
    <cellStyle name="Normal 3 3 4 2 3" xfId="18678"/>
    <cellStyle name="Normal 3 3 4 3" xfId="7134"/>
    <cellStyle name="Normal 3 3 4 3 2" xfId="13569"/>
    <cellStyle name="Normal 3 3 4 3 2 2" xfId="18681"/>
    <cellStyle name="Normal 3 3 4 3 3" xfId="18680"/>
    <cellStyle name="Normal 3 3 4 4" xfId="11336"/>
    <cellStyle name="Normal 3 3 4 4 2" xfId="18682"/>
    <cellStyle name="Normal 3 3 4 5" xfId="18677"/>
    <cellStyle name="Normal 3 3 5" xfId="5548"/>
    <cellStyle name="Normal 3 3 5 2" xfId="7135"/>
    <cellStyle name="Normal 3 3 5 2 2" xfId="13570"/>
    <cellStyle name="Normal 3 3 5 2 2 2" xfId="18685"/>
    <cellStyle name="Normal 3 3 5 2 3" xfId="18684"/>
    <cellStyle name="Normal 3 3 5 3" xfId="12108"/>
    <cellStyle name="Normal 3 3 5 3 2" xfId="18686"/>
    <cellStyle name="Normal 3 3 5 4" xfId="18683"/>
    <cellStyle name="Normal 3 3 6" xfId="5549"/>
    <cellStyle name="Normal 3 3 6 2" xfId="7136"/>
    <cellStyle name="Normal 3 3 6 2 2" xfId="13571"/>
    <cellStyle name="Normal 3 3 6 2 2 2" xfId="18689"/>
    <cellStyle name="Normal 3 3 6 2 3" xfId="18688"/>
    <cellStyle name="Normal 3 3 6 3" xfId="12109"/>
    <cellStyle name="Normal 3 3 6 3 2" xfId="18690"/>
    <cellStyle name="Normal 3 3 6 4" xfId="18687"/>
    <cellStyle name="Normal 3 3 7" xfId="5550"/>
    <cellStyle name="Normal 3 3 7 2" xfId="7137"/>
    <cellStyle name="Normal 3 3 7 2 2" xfId="13572"/>
    <cellStyle name="Normal 3 3 7 2 2 2" xfId="18693"/>
    <cellStyle name="Normal 3 3 7 2 3" xfId="18692"/>
    <cellStyle name="Normal 3 3 7 3" xfId="12110"/>
    <cellStyle name="Normal 3 3 7 3 2" xfId="18694"/>
    <cellStyle name="Normal 3 3 7 4" xfId="18691"/>
    <cellStyle name="Normal 3 3 8" xfId="5551"/>
    <cellStyle name="Normal 3 3 8 2" xfId="7138"/>
    <cellStyle name="Normal 3 3 8 2 2" xfId="13573"/>
    <cellStyle name="Normal 3 3 8 2 2 2" xfId="18697"/>
    <cellStyle name="Normal 3 3 8 2 3" xfId="18696"/>
    <cellStyle name="Normal 3 3 8 3" xfId="12111"/>
    <cellStyle name="Normal 3 3 8 3 2" xfId="18698"/>
    <cellStyle name="Normal 3 3 8 4" xfId="18695"/>
    <cellStyle name="Normal 3 3 9" xfId="5552"/>
    <cellStyle name="Normal 3 3 9 2" xfId="7139"/>
    <cellStyle name="Normal 3 3 9 2 2" xfId="13574"/>
    <cellStyle name="Normal 3 3 9 2 2 2" xfId="18701"/>
    <cellStyle name="Normal 3 3 9 2 3" xfId="18700"/>
    <cellStyle name="Normal 3 3 9 3" xfId="12112"/>
    <cellStyle name="Normal 3 3 9 3 2" xfId="18702"/>
    <cellStyle name="Normal 3 3 9 4" xfId="18699"/>
    <cellStyle name="Normal 3 4" xfId="53"/>
    <cellStyle name="Normal 3 4 10" xfId="5554"/>
    <cellStyle name="Normal 3 4 10 2" xfId="7141"/>
    <cellStyle name="Normal 3 4 10 2 2" xfId="13576"/>
    <cellStyle name="Normal 3 4 10 2 2 2" xfId="18706"/>
    <cellStyle name="Normal 3 4 10 2 3" xfId="18705"/>
    <cellStyle name="Normal 3 4 10 3" xfId="12114"/>
    <cellStyle name="Normal 3 4 10 3 2" xfId="18707"/>
    <cellStyle name="Normal 3 4 10 4" xfId="18704"/>
    <cellStyle name="Normal 3 4 11" xfId="5555"/>
    <cellStyle name="Normal 3 4 11 2" xfId="7142"/>
    <cellStyle name="Normal 3 4 11 2 2" xfId="13577"/>
    <cellStyle name="Normal 3 4 11 2 2 2" xfId="18710"/>
    <cellStyle name="Normal 3 4 11 2 3" xfId="18709"/>
    <cellStyle name="Normal 3 4 11 3" xfId="12115"/>
    <cellStyle name="Normal 3 4 11 3 2" xfId="18711"/>
    <cellStyle name="Normal 3 4 11 4" xfId="18708"/>
    <cellStyle name="Normal 3 4 12" xfId="5556"/>
    <cellStyle name="Normal 3 4 12 2" xfId="7143"/>
    <cellStyle name="Normal 3 4 12 2 2" xfId="13578"/>
    <cellStyle name="Normal 3 4 12 2 2 2" xfId="18714"/>
    <cellStyle name="Normal 3 4 12 2 3" xfId="18713"/>
    <cellStyle name="Normal 3 4 12 3" xfId="12116"/>
    <cellStyle name="Normal 3 4 12 3 2" xfId="18715"/>
    <cellStyle name="Normal 3 4 12 4" xfId="18712"/>
    <cellStyle name="Normal 3 4 13" xfId="5557"/>
    <cellStyle name="Normal 3 4 13 2" xfId="7144"/>
    <cellStyle name="Normal 3 4 13 2 2" xfId="13579"/>
    <cellStyle name="Normal 3 4 13 2 2 2" xfId="18718"/>
    <cellStyle name="Normal 3 4 13 2 3" xfId="18717"/>
    <cellStyle name="Normal 3 4 13 3" xfId="12117"/>
    <cellStyle name="Normal 3 4 13 3 2" xfId="18719"/>
    <cellStyle name="Normal 3 4 13 4" xfId="18716"/>
    <cellStyle name="Normal 3 4 14" xfId="5558"/>
    <cellStyle name="Normal 3 4 14 2" xfId="7145"/>
    <cellStyle name="Normal 3 4 14 2 2" xfId="13580"/>
    <cellStyle name="Normal 3 4 14 2 2 2" xfId="18722"/>
    <cellStyle name="Normal 3 4 14 2 3" xfId="18721"/>
    <cellStyle name="Normal 3 4 14 3" xfId="12118"/>
    <cellStyle name="Normal 3 4 14 3 2" xfId="18723"/>
    <cellStyle name="Normal 3 4 14 4" xfId="18720"/>
    <cellStyle name="Normal 3 4 15" xfId="5559"/>
    <cellStyle name="Normal 3 4 15 2" xfId="7146"/>
    <cellStyle name="Normal 3 4 15 2 2" xfId="13581"/>
    <cellStyle name="Normal 3 4 15 2 2 2" xfId="18726"/>
    <cellStyle name="Normal 3 4 15 2 3" xfId="18725"/>
    <cellStyle name="Normal 3 4 15 3" xfId="12119"/>
    <cellStyle name="Normal 3 4 15 3 2" xfId="18727"/>
    <cellStyle name="Normal 3 4 15 4" xfId="18724"/>
    <cellStyle name="Normal 3 4 16" xfId="5560"/>
    <cellStyle name="Normal 3 4 16 2" xfId="7147"/>
    <cellStyle name="Normal 3 4 16 2 2" xfId="13582"/>
    <cellStyle name="Normal 3 4 16 2 2 2" xfId="18730"/>
    <cellStyle name="Normal 3 4 16 2 3" xfId="18729"/>
    <cellStyle name="Normal 3 4 16 3" xfId="12120"/>
    <cellStyle name="Normal 3 4 16 3 2" xfId="18731"/>
    <cellStyle name="Normal 3 4 16 4" xfId="18728"/>
    <cellStyle name="Normal 3 4 17" xfId="5561"/>
    <cellStyle name="Normal 3 4 17 2" xfId="7148"/>
    <cellStyle name="Normal 3 4 17 2 2" xfId="13583"/>
    <cellStyle name="Normal 3 4 17 2 2 2" xfId="18734"/>
    <cellStyle name="Normal 3 4 17 2 3" xfId="18733"/>
    <cellStyle name="Normal 3 4 17 3" xfId="12121"/>
    <cellStyle name="Normal 3 4 17 3 2" xfId="18735"/>
    <cellStyle name="Normal 3 4 17 4" xfId="18732"/>
    <cellStyle name="Normal 3 4 18" xfId="5562"/>
    <cellStyle name="Normal 3 4 18 2" xfId="7149"/>
    <cellStyle name="Normal 3 4 18 2 2" xfId="13584"/>
    <cellStyle name="Normal 3 4 18 2 2 2" xfId="18738"/>
    <cellStyle name="Normal 3 4 18 2 3" xfId="18737"/>
    <cellStyle name="Normal 3 4 18 3" xfId="12122"/>
    <cellStyle name="Normal 3 4 18 3 2" xfId="18739"/>
    <cellStyle name="Normal 3 4 18 4" xfId="18736"/>
    <cellStyle name="Normal 3 4 19" xfId="5563"/>
    <cellStyle name="Normal 3 4 19 2" xfId="7150"/>
    <cellStyle name="Normal 3 4 19 2 2" xfId="13585"/>
    <cellStyle name="Normal 3 4 19 2 2 2" xfId="18742"/>
    <cellStyle name="Normal 3 4 19 2 3" xfId="18741"/>
    <cellStyle name="Normal 3 4 19 3" xfId="12123"/>
    <cellStyle name="Normal 3 4 19 3 2" xfId="18743"/>
    <cellStyle name="Normal 3 4 19 4" xfId="18740"/>
    <cellStyle name="Normal 3 4 2" xfId="82"/>
    <cellStyle name="Normal 3 4 2 2" xfId="398"/>
    <cellStyle name="Normal 3 4 2 2 2" xfId="5565"/>
    <cellStyle name="Normal 3 4 2 2 2 2" xfId="12125"/>
    <cellStyle name="Normal 3 4 2 2 2 2 2" xfId="18747"/>
    <cellStyle name="Normal 3 4 2 2 2 3" xfId="18746"/>
    <cellStyle name="Normal 3 4 2 2 3" xfId="7152"/>
    <cellStyle name="Normal 3 4 2 2 3 2" xfId="13587"/>
    <cellStyle name="Normal 3 4 2 2 3 2 2" xfId="18749"/>
    <cellStyle name="Normal 3 4 2 2 3 3" xfId="18748"/>
    <cellStyle name="Normal 3 4 2 2 4" xfId="11352"/>
    <cellStyle name="Normal 3 4 2 2 4 2" xfId="18750"/>
    <cellStyle name="Normal 3 4 2 2 5" xfId="18745"/>
    <cellStyle name="Normal 3 4 2 3" xfId="5564"/>
    <cellStyle name="Normal 3 4 2 3 2" xfId="12124"/>
    <cellStyle name="Normal 3 4 2 3 2 2" xfId="18752"/>
    <cellStyle name="Normal 3 4 2 3 3" xfId="18751"/>
    <cellStyle name="Normal 3 4 2 4" xfId="7151"/>
    <cellStyle name="Normal 3 4 2 4 2" xfId="13586"/>
    <cellStyle name="Normal 3 4 2 4 2 2" xfId="18754"/>
    <cellStyle name="Normal 3 4 2 4 3" xfId="18753"/>
    <cellStyle name="Normal 3 4 2 5" xfId="11323"/>
    <cellStyle name="Normal 3 4 2 5 2" xfId="18755"/>
    <cellStyle name="Normal 3 4 2 6" xfId="18744"/>
    <cellStyle name="Normal 3 4 20" xfId="5566"/>
    <cellStyle name="Normal 3 4 20 2" xfId="7153"/>
    <cellStyle name="Normal 3 4 20 2 2" xfId="13588"/>
    <cellStyle name="Normal 3 4 20 2 2 2" xfId="18758"/>
    <cellStyle name="Normal 3 4 20 2 3" xfId="18757"/>
    <cellStyle name="Normal 3 4 20 3" xfId="12126"/>
    <cellStyle name="Normal 3 4 20 3 2" xfId="18759"/>
    <cellStyle name="Normal 3 4 20 4" xfId="18756"/>
    <cellStyle name="Normal 3 4 21" xfId="5567"/>
    <cellStyle name="Normal 3 4 21 2" xfId="7154"/>
    <cellStyle name="Normal 3 4 21 2 2" xfId="13589"/>
    <cellStyle name="Normal 3 4 21 2 2 2" xfId="18762"/>
    <cellStyle name="Normal 3 4 21 2 3" xfId="18761"/>
    <cellStyle name="Normal 3 4 21 3" xfId="12127"/>
    <cellStyle name="Normal 3 4 21 3 2" xfId="18763"/>
    <cellStyle name="Normal 3 4 21 4" xfId="18760"/>
    <cellStyle name="Normal 3 4 22" xfId="5568"/>
    <cellStyle name="Normal 3 4 22 2" xfId="7155"/>
    <cellStyle name="Normal 3 4 22 2 2" xfId="13590"/>
    <cellStyle name="Normal 3 4 22 2 2 2" xfId="18766"/>
    <cellStyle name="Normal 3 4 22 2 3" xfId="18765"/>
    <cellStyle name="Normal 3 4 22 3" xfId="12128"/>
    <cellStyle name="Normal 3 4 22 3 2" xfId="18767"/>
    <cellStyle name="Normal 3 4 22 4" xfId="18764"/>
    <cellStyle name="Normal 3 4 23" xfId="5553"/>
    <cellStyle name="Normal 3 4 23 2" xfId="12113"/>
    <cellStyle name="Normal 3 4 23 2 2" xfId="18769"/>
    <cellStyle name="Normal 3 4 23 3" xfId="18768"/>
    <cellStyle name="Normal 3 4 24" xfId="7140"/>
    <cellStyle name="Normal 3 4 24 2" xfId="13575"/>
    <cellStyle name="Normal 3 4 24 2 2" xfId="18771"/>
    <cellStyle name="Normal 3 4 24 3" xfId="18770"/>
    <cellStyle name="Normal 3 4 25" xfId="8378"/>
    <cellStyle name="Normal 3 4 25 2" xfId="14388"/>
    <cellStyle name="Normal 3 4 25 2 2" xfId="18773"/>
    <cellStyle name="Normal 3 4 25 3" xfId="18772"/>
    <cellStyle name="Normal 3 4 26" xfId="11301"/>
    <cellStyle name="Normal 3 4 26 2" xfId="18774"/>
    <cellStyle name="Normal 3 4 27" xfId="18703"/>
    <cellStyle name="Normal 3 4 3" xfId="100"/>
    <cellStyle name="Normal 3 4 3 2" xfId="5569"/>
    <cellStyle name="Normal 3 4 3 2 2" xfId="12129"/>
    <cellStyle name="Normal 3 4 3 2 2 2" xfId="18777"/>
    <cellStyle name="Normal 3 4 3 2 3" xfId="18776"/>
    <cellStyle name="Normal 3 4 3 3" xfId="7156"/>
    <cellStyle name="Normal 3 4 3 3 2" xfId="13591"/>
    <cellStyle name="Normal 3 4 3 3 2 2" xfId="18779"/>
    <cellStyle name="Normal 3 4 3 3 3" xfId="18778"/>
    <cellStyle name="Normal 3 4 3 4" xfId="11338"/>
    <cellStyle name="Normal 3 4 3 4 2" xfId="18780"/>
    <cellStyle name="Normal 3 4 3 5" xfId="18775"/>
    <cellStyle name="Normal 3 4 4" xfId="5570"/>
    <cellStyle name="Normal 3 4 4 2" xfId="7157"/>
    <cellStyle name="Normal 3 4 4 2 2" xfId="13592"/>
    <cellStyle name="Normal 3 4 4 2 2 2" xfId="18783"/>
    <cellStyle name="Normal 3 4 4 2 3" xfId="18782"/>
    <cellStyle name="Normal 3 4 4 3" xfId="12130"/>
    <cellStyle name="Normal 3 4 4 3 2" xfId="18784"/>
    <cellStyle name="Normal 3 4 4 4" xfId="18781"/>
    <cellStyle name="Normal 3 4 5" xfId="5571"/>
    <cellStyle name="Normal 3 4 5 2" xfId="7158"/>
    <cellStyle name="Normal 3 4 5 2 2" xfId="13593"/>
    <cellStyle name="Normal 3 4 5 2 2 2" xfId="18787"/>
    <cellStyle name="Normal 3 4 5 2 3" xfId="18786"/>
    <cellStyle name="Normal 3 4 5 3" xfId="12131"/>
    <cellStyle name="Normal 3 4 5 3 2" xfId="18788"/>
    <cellStyle name="Normal 3 4 5 4" xfId="18785"/>
    <cellStyle name="Normal 3 4 6" xfId="5572"/>
    <cellStyle name="Normal 3 4 6 2" xfId="7159"/>
    <cellStyle name="Normal 3 4 6 2 2" xfId="13594"/>
    <cellStyle name="Normal 3 4 6 2 2 2" xfId="18791"/>
    <cellStyle name="Normal 3 4 6 2 3" xfId="18790"/>
    <cellStyle name="Normal 3 4 6 3" xfId="12132"/>
    <cellStyle name="Normal 3 4 6 3 2" xfId="18792"/>
    <cellStyle name="Normal 3 4 6 4" xfId="18789"/>
    <cellStyle name="Normal 3 4 7" xfId="5573"/>
    <cellStyle name="Normal 3 4 7 2" xfId="7160"/>
    <cellStyle name="Normal 3 4 7 2 2" xfId="13595"/>
    <cellStyle name="Normal 3 4 7 2 2 2" xfId="18795"/>
    <cellStyle name="Normal 3 4 7 2 3" xfId="18794"/>
    <cellStyle name="Normal 3 4 7 3" xfId="12133"/>
    <cellStyle name="Normal 3 4 7 3 2" xfId="18796"/>
    <cellStyle name="Normal 3 4 7 4" xfId="18793"/>
    <cellStyle name="Normal 3 4 8" xfId="5574"/>
    <cellStyle name="Normal 3 4 8 2" xfId="7161"/>
    <cellStyle name="Normal 3 4 8 2 2" xfId="13596"/>
    <cellStyle name="Normal 3 4 8 2 2 2" xfId="18799"/>
    <cellStyle name="Normal 3 4 8 2 3" xfId="18798"/>
    <cellStyle name="Normal 3 4 8 3" xfId="12134"/>
    <cellStyle name="Normal 3 4 8 3 2" xfId="18800"/>
    <cellStyle name="Normal 3 4 8 4" xfId="18797"/>
    <cellStyle name="Normal 3 4 9" xfId="5575"/>
    <cellStyle name="Normal 3 4 9 2" xfId="7162"/>
    <cellStyle name="Normal 3 4 9 2 2" xfId="13597"/>
    <cellStyle name="Normal 3 4 9 2 2 2" xfId="18803"/>
    <cellStyle name="Normal 3 4 9 2 3" xfId="18802"/>
    <cellStyle name="Normal 3 4 9 3" xfId="12135"/>
    <cellStyle name="Normal 3 4 9 3 2" xfId="18804"/>
    <cellStyle name="Normal 3 4 9 4" xfId="18801"/>
    <cellStyle name="Normal 3 5" xfId="62"/>
    <cellStyle name="Normal 3 5 2" xfId="87"/>
    <cellStyle name="Normal 3 5 2 2" xfId="5577"/>
    <cellStyle name="Normal 3 5 2 2 2" xfId="12137"/>
    <cellStyle name="Normal 3 5 2 2 2 2" xfId="18808"/>
    <cellStyle name="Normal 3 5 2 2 3" xfId="18807"/>
    <cellStyle name="Normal 3 5 2 3" xfId="7164"/>
    <cellStyle name="Normal 3 5 2 3 2" xfId="13599"/>
    <cellStyle name="Normal 3 5 2 3 2 2" xfId="18810"/>
    <cellStyle name="Normal 3 5 2 3 3" xfId="18809"/>
    <cellStyle name="Normal 3 5 2 4" xfId="11328"/>
    <cellStyle name="Normal 3 5 2 4 2" xfId="18811"/>
    <cellStyle name="Normal 3 5 2 5" xfId="18806"/>
    <cellStyle name="Normal 3 5 3" xfId="5576"/>
    <cellStyle name="Normal 3 5 3 2" xfId="12136"/>
    <cellStyle name="Normal 3 5 3 2 2" xfId="18813"/>
    <cellStyle name="Normal 3 5 3 3" xfId="18812"/>
    <cellStyle name="Normal 3 5 4" xfId="7163"/>
    <cellStyle name="Normal 3 5 4 2" xfId="13598"/>
    <cellStyle name="Normal 3 5 4 2 2" xfId="18815"/>
    <cellStyle name="Normal 3 5 4 3" xfId="18814"/>
    <cellStyle name="Normal 3 5 5" xfId="8379"/>
    <cellStyle name="Normal 3 5 5 2" xfId="14389"/>
    <cellStyle name="Normal 3 5 5 2 2" xfId="18817"/>
    <cellStyle name="Normal 3 5 5 3" xfId="18816"/>
    <cellStyle name="Normal 3 5 6" xfId="11306"/>
    <cellStyle name="Normal 3 5 6 2" xfId="18818"/>
    <cellStyle name="Normal 3 5 7" xfId="18805"/>
    <cellStyle name="Normal 3 6" xfId="65"/>
    <cellStyle name="Normal 3 6 2" xfId="5579"/>
    <cellStyle name="Normal 3 6 2 2" xfId="7166"/>
    <cellStyle name="Normal 3 6 2 2 2" xfId="13601"/>
    <cellStyle name="Normal 3 6 2 2 2 2" xfId="18822"/>
    <cellStyle name="Normal 3 6 2 2 3" xfId="18821"/>
    <cellStyle name="Normal 3 6 2 3" xfId="12139"/>
    <cellStyle name="Normal 3 6 2 3 2" xfId="18823"/>
    <cellStyle name="Normal 3 6 2 4" xfId="18820"/>
    <cellStyle name="Normal 3 6 3" xfId="5578"/>
    <cellStyle name="Normal 3 6 3 2" xfId="12138"/>
    <cellStyle name="Normal 3 6 3 2 2" xfId="18825"/>
    <cellStyle name="Normal 3 6 3 3" xfId="18824"/>
    <cellStyle name="Normal 3 6 4" xfId="7165"/>
    <cellStyle name="Normal 3 6 4 2" xfId="13600"/>
    <cellStyle name="Normal 3 6 4 2 2" xfId="18827"/>
    <cellStyle name="Normal 3 6 4 3" xfId="18826"/>
    <cellStyle name="Normal 3 6 5" xfId="8380"/>
    <cellStyle name="Normal 3 6 5 2" xfId="14390"/>
    <cellStyle name="Normal 3 6 5 2 2" xfId="18829"/>
    <cellStyle name="Normal 3 6 5 3" xfId="18828"/>
    <cellStyle name="Normal 3 6 6" xfId="11309"/>
    <cellStyle name="Normal 3 6 6 2" xfId="18830"/>
    <cellStyle name="Normal 3 6 7" xfId="18819"/>
    <cellStyle name="Normal 3 7" xfId="93"/>
    <cellStyle name="Normal 3 7 2" xfId="5581"/>
    <cellStyle name="Normal 3 7 2 2" xfId="7168"/>
    <cellStyle name="Normal 3 7 2 2 2" xfId="13603"/>
    <cellStyle name="Normal 3 7 2 2 2 2" xfId="18834"/>
    <cellStyle name="Normal 3 7 2 2 3" xfId="18833"/>
    <cellStyle name="Normal 3 7 2 3" xfId="12141"/>
    <cellStyle name="Normal 3 7 2 3 2" xfId="18835"/>
    <cellStyle name="Normal 3 7 2 4" xfId="18832"/>
    <cellStyle name="Normal 3 7 3" xfId="5580"/>
    <cellStyle name="Normal 3 7 3 2" xfId="12140"/>
    <cellStyle name="Normal 3 7 3 2 2" xfId="18837"/>
    <cellStyle name="Normal 3 7 3 3" xfId="18836"/>
    <cellStyle name="Normal 3 7 4" xfId="7167"/>
    <cellStyle name="Normal 3 7 4 2" xfId="13602"/>
    <cellStyle name="Normal 3 7 4 2 2" xfId="18839"/>
    <cellStyle name="Normal 3 7 4 3" xfId="18838"/>
    <cellStyle name="Normal 3 7 5" xfId="8381"/>
    <cellStyle name="Normal 3 7 5 2" xfId="14391"/>
    <cellStyle name="Normal 3 7 5 2 2" xfId="18841"/>
    <cellStyle name="Normal 3 7 5 3" xfId="18840"/>
    <cellStyle name="Normal 3 7 6" xfId="11331"/>
    <cellStyle name="Normal 3 7 6 2" xfId="18842"/>
    <cellStyle name="Normal 3 7 7" xfId="18831"/>
    <cellStyle name="Normal 3 8" xfId="5582"/>
    <cellStyle name="Normal 3 8 2" xfId="5583"/>
    <cellStyle name="Normal 3 8 2 2" xfId="7170"/>
    <cellStyle name="Normal 3 8 2 2 2" xfId="13605"/>
    <cellStyle name="Normal 3 8 2 2 2 2" xfId="18846"/>
    <cellStyle name="Normal 3 8 2 2 3" xfId="18845"/>
    <cellStyle name="Normal 3 8 2 3" xfId="12143"/>
    <cellStyle name="Normal 3 8 2 3 2" xfId="18847"/>
    <cellStyle name="Normal 3 8 2 4" xfId="18844"/>
    <cellStyle name="Normal 3 8 3" xfId="5584"/>
    <cellStyle name="Normal 3 8 3 2" xfId="7171"/>
    <cellStyle name="Normal 3 8 3 2 2" xfId="13606"/>
    <cellStyle name="Normal 3 8 3 2 2 2" xfId="18850"/>
    <cellStyle name="Normal 3 8 3 2 3" xfId="18849"/>
    <cellStyle name="Normal 3 8 3 3" xfId="12144"/>
    <cellStyle name="Normal 3 8 3 3 2" xfId="18851"/>
    <cellStyle name="Normal 3 8 3 4" xfId="18848"/>
    <cellStyle name="Normal 3 8 4" xfId="7169"/>
    <cellStyle name="Normal 3 8 4 2" xfId="13604"/>
    <cellStyle name="Normal 3 8 4 2 2" xfId="18853"/>
    <cellStyle name="Normal 3 8 4 3" xfId="18852"/>
    <cellStyle name="Normal 3 8 5" xfId="8382"/>
    <cellStyle name="Normal 3 8 6" xfId="12142"/>
    <cellStyle name="Normal 3 8 6 2" xfId="18854"/>
    <cellStyle name="Normal 3 8 7" xfId="18843"/>
    <cellStyle name="Normal 3 9" xfId="5585"/>
    <cellStyle name="Normal 3 9 2" xfId="7172"/>
    <cellStyle name="Normal 3 9 2 2" xfId="13607"/>
    <cellStyle name="Normal 3 9 2 2 2" xfId="18857"/>
    <cellStyle name="Normal 3 9 2 3" xfId="18856"/>
    <cellStyle name="Normal 3 9 3" xfId="12145"/>
    <cellStyle name="Normal 3 9 3 2" xfId="18858"/>
    <cellStyle name="Normal 3 9 4" xfId="18855"/>
    <cellStyle name="Normal 30" xfId="5586"/>
    <cellStyle name="Normal 30 2" xfId="5587"/>
    <cellStyle name="Normal 30 2 2" xfId="7174"/>
    <cellStyle name="Normal 30 2 2 2" xfId="13609"/>
    <cellStyle name="Normal 30 2 2 2 2" xfId="18862"/>
    <cellStyle name="Normal 30 2 2 3" xfId="18861"/>
    <cellStyle name="Normal 30 2 3" xfId="8384"/>
    <cellStyle name="Normal 30 2 3 2" xfId="14393"/>
    <cellStyle name="Normal 30 2 3 2 2" xfId="18864"/>
    <cellStyle name="Normal 30 2 3 3" xfId="18863"/>
    <cellStyle name="Normal 30 2 4" xfId="12147"/>
    <cellStyle name="Normal 30 2 4 2" xfId="18865"/>
    <cellStyle name="Normal 30 2 5" xfId="18860"/>
    <cellStyle name="Normal 30 3" xfId="5588"/>
    <cellStyle name="Normal 30 3 2" xfId="7175"/>
    <cellStyle name="Normal 30 3 2 2" xfId="13610"/>
    <cellStyle name="Normal 30 3 2 2 2" xfId="18868"/>
    <cellStyle name="Normal 30 3 2 3" xfId="18867"/>
    <cellStyle name="Normal 30 3 3" xfId="8385"/>
    <cellStyle name="Normal 30 3 3 2" xfId="14394"/>
    <cellStyle name="Normal 30 3 3 2 2" xfId="18870"/>
    <cellStyle name="Normal 30 3 3 3" xfId="18869"/>
    <cellStyle name="Normal 30 3 4" xfId="12148"/>
    <cellStyle name="Normal 30 3 4 2" xfId="18871"/>
    <cellStyle name="Normal 30 3 5" xfId="18866"/>
    <cellStyle name="Normal 30 4" xfId="7173"/>
    <cellStyle name="Normal 30 4 2" xfId="13608"/>
    <cellStyle name="Normal 30 4 2 2" xfId="18873"/>
    <cellStyle name="Normal 30 4 3" xfId="18872"/>
    <cellStyle name="Normal 30 5" xfId="8383"/>
    <cellStyle name="Normal 30 5 2" xfId="14392"/>
    <cellStyle name="Normal 30 5 2 2" xfId="18875"/>
    <cellStyle name="Normal 30 5 3" xfId="18874"/>
    <cellStyle name="Normal 30 6" xfId="12146"/>
    <cellStyle name="Normal 30 6 2" xfId="18876"/>
    <cellStyle name="Normal 30 7" xfId="18859"/>
    <cellStyle name="Normal 31" xfId="5589"/>
    <cellStyle name="Normal 31 2" xfId="5590"/>
    <cellStyle name="Normal 31 2 2" xfId="7177"/>
    <cellStyle name="Normal 31 2 2 2" xfId="13612"/>
    <cellStyle name="Normal 31 2 2 2 2" xfId="18880"/>
    <cellStyle name="Normal 31 2 2 3" xfId="18879"/>
    <cellStyle name="Normal 31 2 3" xfId="8387"/>
    <cellStyle name="Normal 31 2 3 2" xfId="14396"/>
    <cellStyle name="Normal 31 2 3 2 2" xfId="18882"/>
    <cellStyle name="Normal 31 2 3 3" xfId="18881"/>
    <cellStyle name="Normal 31 2 4" xfId="12150"/>
    <cellStyle name="Normal 31 2 4 2" xfId="18883"/>
    <cellStyle name="Normal 31 2 5" xfId="18878"/>
    <cellStyle name="Normal 31 3" xfId="5591"/>
    <cellStyle name="Normal 31 3 2" xfId="7178"/>
    <cellStyle name="Normal 31 3 2 2" xfId="13613"/>
    <cellStyle name="Normal 31 3 2 2 2" xfId="18886"/>
    <cellStyle name="Normal 31 3 2 3" xfId="18885"/>
    <cellStyle name="Normal 31 3 3" xfId="8388"/>
    <cellStyle name="Normal 31 3 3 2" xfId="14397"/>
    <cellStyle name="Normal 31 3 3 2 2" xfId="18888"/>
    <cellStyle name="Normal 31 3 3 3" xfId="18887"/>
    <cellStyle name="Normal 31 3 4" xfId="12151"/>
    <cellStyle name="Normal 31 3 4 2" xfId="18889"/>
    <cellStyle name="Normal 31 3 5" xfId="18884"/>
    <cellStyle name="Normal 31 4" xfId="7176"/>
    <cellStyle name="Normal 31 4 2" xfId="13611"/>
    <cellStyle name="Normal 31 4 2 2" xfId="18891"/>
    <cellStyle name="Normal 31 4 3" xfId="18890"/>
    <cellStyle name="Normal 31 5" xfId="8386"/>
    <cellStyle name="Normal 31 5 2" xfId="14395"/>
    <cellStyle name="Normal 31 5 2 2" xfId="18893"/>
    <cellStyle name="Normal 31 5 3" xfId="18892"/>
    <cellStyle name="Normal 31 6" xfId="12149"/>
    <cellStyle name="Normal 31 6 2" xfId="18894"/>
    <cellStyle name="Normal 31 7" xfId="18877"/>
    <cellStyle name="Normal 32" xfId="5592"/>
    <cellStyle name="Normal 32 2" xfId="5593"/>
    <cellStyle name="Normal 32 2 2" xfId="7180"/>
    <cellStyle name="Normal 32 2 2 2" xfId="13615"/>
    <cellStyle name="Normal 32 2 2 2 2" xfId="18898"/>
    <cellStyle name="Normal 32 2 2 3" xfId="18897"/>
    <cellStyle name="Normal 32 2 3" xfId="8390"/>
    <cellStyle name="Normal 32 2 3 2" xfId="14399"/>
    <cellStyle name="Normal 32 2 3 2 2" xfId="18900"/>
    <cellStyle name="Normal 32 2 3 3" xfId="18899"/>
    <cellStyle name="Normal 32 2 4" xfId="12153"/>
    <cellStyle name="Normal 32 2 4 2" xfId="18901"/>
    <cellStyle name="Normal 32 2 5" xfId="18896"/>
    <cellStyle name="Normal 32 3" xfId="5594"/>
    <cellStyle name="Normal 32 3 2" xfId="7181"/>
    <cellStyle name="Normal 32 3 2 2" xfId="13616"/>
    <cellStyle name="Normal 32 3 2 2 2" xfId="18904"/>
    <cellStyle name="Normal 32 3 2 3" xfId="18903"/>
    <cellStyle name="Normal 32 3 3" xfId="8391"/>
    <cellStyle name="Normal 32 3 3 2" xfId="14400"/>
    <cellStyle name="Normal 32 3 3 2 2" xfId="18906"/>
    <cellStyle name="Normal 32 3 3 3" xfId="18905"/>
    <cellStyle name="Normal 32 3 4" xfId="12154"/>
    <cellStyle name="Normal 32 3 4 2" xfId="18907"/>
    <cellStyle name="Normal 32 3 5" xfId="18902"/>
    <cellStyle name="Normal 32 4" xfId="7179"/>
    <cellStyle name="Normal 32 4 2" xfId="13614"/>
    <cellStyle name="Normal 32 4 2 2" xfId="18909"/>
    <cellStyle name="Normal 32 4 3" xfId="18908"/>
    <cellStyle name="Normal 32 5" xfId="8389"/>
    <cellStyle name="Normal 32 5 2" xfId="14398"/>
    <cellStyle name="Normal 32 5 2 2" xfId="18911"/>
    <cellStyle name="Normal 32 5 3" xfId="18910"/>
    <cellStyle name="Normal 32 6" xfId="12152"/>
    <cellStyle name="Normal 32 6 2" xfId="18912"/>
    <cellStyle name="Normal 32 7" xfId="18895"/>
    <cellStyle name="Normal 33" xfId="5595"/>
    <cellStyle name="Normal 33 2" xfId="5596"/>
    <cellStyle name="Normal 33 2 2" xfId="7183"/>
    <cellStyle name="Normal 33 2 2 2" xfId="13618"/>
    <cellStyle name="Normal 33 2 2 2 2" xfId="18916"/>
    <cellStyle name="Normal 33 2 2 3" xfId="18915"/>
    <cellStyle name="Normal 33 2 3" xfId="8393"/>
    <cellStyle name="Normal 33 2 3 2" xfId="14402"/>
    <cellStyle name="Normal 33 2 3 2 2" xfId="18918"/>
    <cellStyle name="Normal 33 2 3 3" xfId="18917"/>
    <cellStyle name="Normal 33 2 4" xfId="12156"/>
    <cellStyle name="Normal 33 2 4 2" xfId="18919"/>
    <cellStyle name="Normal 33 2 5" xfId="18914"/>
    <cellStyle name="Normal 33 3" xfId="5597"/>
    <cellStyle name="Normal 33 3 2" xfId="7184"/>
    <cellStyle name="Normal 33 3 2 2" xfId="13619"/>
    <cellStyle name="Normal 33 3 2 2 2" xfId="18922"/>
    <cellStyle name="Normal 33 3 2 3" xfId="18921"/>
    <cellStyle name="Normal 33 3 3" xfId="8394"/>
    <cellStyle name="Normal 33 3 3 2" xfId="14403"/>
    <cellStyle name="Normal 33 3 3 2 2" xfId="18924"/>
    <cellStyle name="Normal 33 3 3 3" xfId="18923"/>
    <cellStyle name="Normal 33 3 4" xfId="12157"/>
    <cellStyle name="Normal 33 3 4 2" xfId="18925"/>
    <cellStyle name="Normal 33 3 5" xfId="18920"/>
    <cellStyle name="Normal 33 4" xfId="7182"/>
    <cellStyle name="Normal 33 4 2" xfId="13617"/>
    <cellStyle name="Normal 33 4 2 2" xfId="18927"/>
    <cellStyle name="Normal 33 4 3" xfId="18926"/>
    <cellStyle name="Normal 33 5" xfId="8392"/>
    <cellStyle name="Normal 33 5 2" xfId="14401"/>
    <cellStyle name="Normal 33 5 2 2" xfId="18929"/>
    <cellStyle name="Normal 33 5 3" xfId="18928"/>
    <cellStyle name="Normal 33 6" xfId="12155"/>
    <cellStyle name="Normal 33 6 2" xfId="18930"/>
    <cellStyle name="Normal 33 7" xfId="18913"/>
    <cellStyle name="Normal 36" xfId="5598"/>
    <cellStyle name="Normal 36 2" xfId="7185"/>
    <cellStyle name="Normal 36 2 2" xfId="13620"/>
    <cellStyle name="Normal 36 2 2 2" xfId="18933"/>
    <cellStyle name="Normal 36 2 3" xfId="18932"/>
    <cellStyle name="Normal 36 3" xfId="8395"/>
    <cellStyle name="Normal 36 3 2" xfId="14404"/>
    <cellStyle name="Normal 36 3 2 2" xfId="18935"/>
    <cellStyle name="Normal 36 3 3" xfId="18934"/>
    <cellStyle name="Normal 36 4" xfId="12158"/>
    <cellStyle name="Normal 36 4 2" xfId="18936"/>
    <cellStyle name="Normal 36 5" xfId="18931"/>
    <cellStyle name="Normal 4" xfId="34"/>
    <cellStyle name="Normal 4 10" xfId="5600"/>
    <cellStyle name="Normal 4 10 2" xfId="7187"/>
    <cellStyle name="Normal 4 10 2 2" xfId="13622"/>
    <cellStyle name="Normal 4 10 2 2 2" xfId="18939"/>
    <cellStyle name="Normal 4 10 2 3" xfId="18938"/>
    <cellStyle name="Normal 4 10 3" xfId="12160"/>
    <cellStyle name="Normal 4 10 3 2" xfId="18940"/>
    <cellStyle name="Normal 4 10 4" xfId="18937"/>
    <cellStyle name="Normal 4 11" xfId="6134"/>
    <cellStyle name="Normal 4 12" xfId="5599"/>
    <cellStyle name="Normal 4 12 2" xfId="12159"/>
    <cellStyle name="Normal 4 12 2 2" xfId="18942"/>
    <cellStyle name="Normal 4 12 3" xfId="18941"/>
    <cellStyle name="Normal 4 13" xfId="7186"/>
    <cellStyle name="Normal 4 13 2" xfId="13621"/>
    <cellStyle name="Normal 4 13 2 2" xfId="18944"/>
    <cellStyle name="Normal 4 13 3" xfId="18943"/>
    <cellStyle name="Normal 4 2" xfId="399"/>
    <cellStyle name="Normal 4 2 2" xfId="6198"/>
    <cellStyle name="Normal 4 2 3" xfId="5601"/>
    <cellStyle name="Normal 4 2 3 2" xfId="12161"/>
    <cellStyle name="Normal 4 2 3 2 2" xfId="18946"/>
    <cellStyle name="Normal 4 2 3 3" xfId="18945"/>
    <cellStyle name="Normal 4 2 4" xfId="7188"/>
    <cellStyle name="Normal 4 2 4 2" xfId="13623"/>
    <cellStyle name="Normal 4 2 4 2 2" xfId="18948"/>
    <cellStyle name="Normal 4 2 4 3" xfId="18947"/>
    <cellStyle name="Normal 4 2 5" xfId="11154"/>
    <cellStyle name="Normal 4 3" xfId="400"/>
    <cellStyle name="Normal 4 3 2" xfId="6199"/>
    <cellStyle name="Normal 4 3 3" xfId="5602"/>
    <cellStyle name="Normal 4 3 3 2" xfId="12162"/>
    <cellStyle name="Normal 4 3 3 2 2" xfId="18950"/>
    <cellStyle name="Normal 4 3 3 3" xfId="18949"/>
    <cellStyle name="Normal 4 3 4" xfId="7189"/>
    <cellStyle name="Normal 4 3 4 2" xfId="13624"/>
    <cellStyle name="Normal 4 3 4 2 2" xfId="18952"/>
    <cellStyle name="Normal 4 3 4 3" xfId="18951"/>
    <cellStyle name="Normal 4 3 5" xfId="11155"/>
    <cellStyle name="Normal 4 4" xfId="401"/>
    <cellStyle name="Normal 4 4 2" xfId="6200"/>
    <cellStyle name="Normal 4 4 3" xfId="5603"/>
    <cellStyle name="Normal 4 4 3 2" xfId="12163"/>
    <cellStyle name="Normal 4 4 3 2 2" xfId="18954"/>
    <cellStyle name="Normal 4 4 3 3" xfId="18953"/>
    <cellStyle name="Normal 4 4 4" xfId="7190"/>
    <cellStyle name="Normal 4 4 4 2" xfId="13625"/>
    <cellStyle name="Normal 4 4 4 2 2" xfId="18956"/>
    <cellStyle name="Normal 4 4 4 3" xfId="18955"/>
    <cellStyle name="Normal 4 4 5" xfId="11156"/>
    <cellStyle name="Normal 4 5" xfId="5604"/>
    <cellStyle name="Normal 4 5 2" xfId="5605"/>
    <cellStyle name="Normal 4 5 2 2" xfId="7192"/>
    <cellStyle name="Normal 4 5 2 2 2" xfId="13627"/>
    <cellStyle name="Normal 4 5 2 2 2 2" xfId="18960"/>
    <cellStyle name="Normal 4 5 2 2 3" xfId="18959"/>
    <cellStyle name="Normal 4 5 2 3" xfId="12165"/>
    <cellStyle name="Normal 4 5 2 3 2" xfId="18961"/>
    <cellStyle name="Normal 4 5 2 4" xfId="18958"/>
    <cellStyle name="Normal 4 5 3" xfId="7191"/>
    <cellStyle name="Normal 4 5 3 2" xfId="13626"/>
    <cellStyle name="Normal 4 5 3 2 2" xfId="18963"/>
    <cellStyle name="Normal 4 5 3 3" xfId="18962"/>
    <cellStyle name="Normal 4 5 4" xfId="8396"/>
    <cellStyle name="Normal 4 5 4 2" xfId="14405"/>
    <cellStyle name="Normal 4 5 4 2 2" xfId="18965"/>
    <cellStyle name="Normal 4 5 4 3" xfId="18964"/>
    <cellStyle name="Normal 4 5 5" xfId="12164"/>
    <cellStyle name="Normal 4 5 5 2" xfId="18966"/>
    <cellStyle name="Normal 4 5 6" xfId="18957"/>
    <cellStyle name="Normal 4 6" xfId="5606"/>
    <cellStyle name="Normal 4 6 2" xfId="5607"/>
    <cellStyle name="Normal 4 6 2 2" xfId="7194"/>
    <cellStyle name="Normal 4 6 2 2 2" xfId="13629"/>
    <cellStyle name="Normal 4 6 2 2 2 2" xfId="18970"/>
    <cellStyle name="Normal 4 6 2 2 3" xfId="18969"/>
    <cellStyle name="Normal 4 6 2 3" xfId="12167"/>
    <cellStyle name="Normal 4 6 2 3 2" xfId="18971"/>
    <cellStyle name="Normal 4 6 2 4" xfId="18968"/>
    <cellStyle name="Normal 4 6 3" xfId="7193"/>
    <cellStyle name="Normal 4 6 3 2" xfId="13628"/>
    <cellStyle name="Normal 4 6 3 2 2" xfId="18973"/>
    <cellStyle name="Normal 4 6 3 3" xfId="18972"/>
    <cellStyle name="Normal 4 6 4" xfId="8397"/>
    <cellStyle name="Normal 4 6 4 2" xfId="14406"/>
    <cellStyle name="Normal 4 6 4 2 2" xfId="18975"/>
    <cellStyle name="Normal 4 6 4 3" xfId="18974"/>
    <cellStyle name="Normal 4 6 5" xfId="12166"/>
    <cellStyle name="Normal 4 6 5 2" xfId="18976"/>
    <cellStyle name="Normal 4 6 6" xfId="18967"/>
    <cellStyle name="Normal 4 7" xfId="5608"/>
    <cellStyle name="Normal 4 7 2" xfId="5609"/>
    <cellStyle name="Normal 4 7 2 2" xfId="7196"/>
    <cellStyle name="Normal 4 7 2 2 2" xfId="13631"/>
    <cellStyle name="Normal 4 7 2 2 2 2" xfId="18980"/>
    <cellStyle name="Normal 4 7 2 2 3" xfId="18979"/>
    <cellStyle name="Normal 4 7 2 3" xfId="12169"/>
    <cellStyle name="Normal 4 7 2 3 2" xfId="18981"/>
    <cellStyle name="Normal 4 7 2 4" xfId="18978"/>
    <cellStyle name="Normal 4 7 3" xfId="7195"/>
    <cellStyle name="Normal 4 7 3 2" xfId="13630"/>
    <cellStyle name="Normal 4 7 3 2 2" xfId="18983"/>
    <cellStyle name="Normal 4 7 3 3" xfId="18982"/>
    <cellStyle name="Normal 4 7 4" xfId="8398"/>
    <cellStyle name="Normal 4 7 4 2" xfId="14407"/>
    <cellStyle name="Normal 4 7 4 2 2" xfId="18985"/>
    <cellStyle name="Normal 4 7 4 3" xfId="18984"/>
    <cellStyle name="Normal 4 7 5" xfId="12168"/>
    <cellStyle name="Normal 4 7 5 2" xfId="18986"/>
    <cellStyle name="Normal 4 7 6" xfId="18977"/>
    <cellStyle name="Normal 4 8" xfId="5610"/>
    <cellStyle name="Normal 4 8 2" xfId="7197"/>
    <cellStyle name="Normal 4 8 2 2" xfId="13632"/>
    <cellStyle name="Normal 4 8 2 2 2" xfId="18989"/>
    <cellStyle name="Normal 4 8 2 3" xfId="18988"/>
    <cellStyle name="Normal 4 8 3" xfId="8399"/>
    <cellStyle name="Normal 4 8 4" xfId="12170"/>
    <cellStyle name="Normal 4 8 4 2" xfId="18990"/>
    <cellStyle name="Normal 4 8 5" xfId="18987"/>
    <cellStyle name="Normal 4 9" xfId="5611"/>
    <cellStyle name="Normal 4 9 2" xfId="7198"/>
    <cellStyle name="Normal 4 9 2 2" xfId="13633"/>
    <cellStyle name="Normal 4 9 2 2 2" xfId="18993"/>
    <cellStyle name="Normal 4 9 2 3" xfId="18992"/>
    <cellStyle name="Normal 4 9 3" xfId="8400"/>
    <cellStyle name="Normal 4 9 4" xfId="12171"/>
    <cellStyle name="Normal 4 9 4 2" xfId="18994"/>
    <cellStyle name="Normal 4 9 5" xfId="18991"/>
    <cellStyle name="Normal 5" xfId="37"/>
    <cellStyle name="Normal 5 2" xfId="107"/>
    <cellStyle name="Normal 5 2 2" xfId="5614"/>
    <cellStyle name="Normal 5 2 2 2" xfId="7201"/>
    <cellStyle name="Normal 5 2 2 2 2" xfId="13636"/>
    <cellStyle name="Normal 5 2 2 2 2 2" xfId="18998"/>
    <cellStyle name="Normal 5 2 2 2 3" xfId="18997"/>
    <cellStyle name="Normal 5 2 2 3" xfId="12174"/>
    <cellStyle name="Normal 5 2 2 3 2" xfId="18999"/>
    <cellStyle name="Normal 5 2 2 4" xfId="18996"/>
    <cellStyle name="Normal 5 2 3" xfId="5615"/>
    <cellStyle name="Normal 5 2 3 2" xfId="7202"/>
    <cellStyle name="Normal 5 2 3 2 2" xfId="13637"/>
    <cellStyle name="Normal 5 2 3 2 2 2" xfId="19002"/>
    <cellStyle name="Normal 5 2 3 2 3" xfId="19001"/>
    <cellStyle name="Normal 5 2 3 3" xfId="12175"/>
    <cellStyle name="Normal 5 2 3 3 2" xfId="19003"/>
    <cellStyle name="Normal 5 2 3 4" xfId="19000"/>
    <cellStyle name="Normal 5 2 4" xfId="5613"/>
    <cellStyle name="Normal 5 2 4 2" xfId="12173"/>
    <cellStyle name="Normal 5 2 4 2 2" xfId="19005"/>
    <cellStyle name="Normal 5 2 4 3" xfId="19004"/>
    <cellStyle name="Normal 5 2 5" xfId="7200"/>
    <cellStyle name="Normal 5 2 5 2" xfId="13635"/>
    <cellStyle name="Normal 5 2 5 2 2" xfId="19007"/>
    <cellStyle name="Normal 5 2 5 3" xfId="19006"/>
    <cellStyle name="Normal 5 2 6" xfId="8401"/>
    <cellStyle name="Normal 5 2 7" xfId="11345"/>
    <cellStyle name="Normal 5 2 7 2" xfId="19008"/>
    <cellStyle name="Normal 5 2 8" xfId="18995"/>
    <cellStyle name="Normal 5 3" xfId="5616"/>
    <cellStyle name="Normal 5 3 2" xfId="7203"/>
    <cellStyle name="Normal 5 3 2 2" xfId="13638"/>
    <cellStyle name="Normal 5 3 2 2 2" xfId="19011"/>
    <cellStyle name="Normal 5 3 2 3" xfId="19010"/>
    <cellStyle name="Normal 5 3 3" xfId="8402"/>
    <cellStyle name="Normal 5 3 4" xfId="12176"/>
    <cellStyle name="Normal 5 3 4 2" xfId="19012"/>
    <cellStyle name="Normal 5 3 5" xfId="19009"/>
    <cellStyle name="Normal 5 4" xfId="5617"/>
    <cellStyle name="Normal 5 4 2" xfId="7204"/>
    <cellStyle name="Normal 5 4 2 2" xfId="13639"/>
    <cellStyle name="Normal 5 4 2 2 2" xfId="19015"/>
    <cellStyle name="Normal 5 4 2 3" xfId="19014"/>
    <cellStyle name="Normal 5 4 3" xfId="8403"/>
    <cellStyle name="Normal 5 4 4" xfId="12177"/>
    <cellStyle name="Normal 5 4 4 2" xfId="19016"/>
    <cellStyle name="Normal 5 4 5" xfId="19013"/>
    <cellStyle name="Normal 5 5" xfId="6136"/>
    <cellStyle name="Normal 5 6" xfId="5612"/>
    <cellStyle name="Normal 5 6 2" xfId="12172"/>
    <cellStyle name="Normal 5 6 2 2" xfId="19018"/>
    <cellStyle name="Normal 5 6 3" xfId="19017"/>
    <cellStyle name="Normal 5 7" xfId="7199"/>
    <cellStyle name="Normal 5 7 2" xfId="13634"/>
    <cellStyle name="Normal 5 7 2 2" xfId="19020"/>
    <cellStyle name="Normal 5 7 3" xfId="19019"/>
    <cellStyle name="Normal 5 8" xfId="11157"/>
    <cellStyle name="Normal 6" xfId="42"/>
    <cellStyle name="Normal 6 10" xfId="7205"/>
    <cellStyle name="Normal 6 10 2" xfId="13640"/>
    <cellStyle name="Normal 6 10 2 2" xfId="19023"/>
    <cellStyle name="Normal 6 10 3" xfId="19022"/>
    <cellStyle name="Normal 6 11" xfId="11292"/>
    <cellStyle name="Normal 6 11 2" xfId="19024"/>
    <cellStyle name="Normal 6 12" xfId="19021"/>
    <cellStyle name="Normal 6 2" xfId="76"/>
    <cellStyle name="Normal 6 2 2" xfId="402"/>
    <cellStyle name="Normal 6 2 2 2" xfId="6201"/>
    <cellStyle name="Normal 6 2 2 3" xfId="5620"/>
    <cellStyle name="Normal 6 2 2 3 2" xfId="12180"/>
    <cellStyle name="Normal 6 2 2 3 2 2" xfId="19027"/>
    <cellStyle name="Normal 6 2 2 3 3" xfId="19026"/>
    <cellStyle name="Normal 6 2 2 4" xfId="7207"/>
    <cellStyle name="Normal 6 2 2 4 2" xfId="13642"/>
    <cellStyle name="Normal 6 2 2 4 2 2" xfId="19029"/>
    <cellStyle name="Normal 6 2 2 4 3" xfId="19028"/>
    <cellStyle name="Normal 6 2 3" xfId="5621"/>
    <cellStyle name="Normal 6 2 3 2" xfId="7208"/>
    <cellStyle name="Normal 6 2 3 2 2" xfId="13643"/>
    <cellStyle name="Normal 6 2 3 2 2 2" xfId="19032"/>
    <cellStyle name="Normal 6 2 3 2 3" xfId="19031"/>
    <cellStyle name="Normal 6 2 3 3" xfId="12181"/>
    <cellStyle name="Normal 6 2 3 3 2" xfId="19033"/>
    <cellStyle name="Normal 6 2 3 4" xfId="19030"/>
    <cellStyle name="Normal 6 2 4" xfId="5619"/>
    <cellStyle name="Normal 6 2 4 2" xfId="12179"/>
    <cellStyle name="Normal 6 2 4 2 2" xfId="19035"/>
    <cellStyle name="Normal 6 2 4 3" xfId="19034"/>
    <cellStyle name="Normal 6 2 5" xfId="7206"/>
    <cellStyle name="Normal 6 2 5 2" xfId="13641"/>
    <cellStyle name="Normal 6 2 5 2 2" xfId="19037"/>
    <cellStyle name="Normal 6 2 5 3" xfId="19036"/>
    <cellStyle name="Normal 6 2 6" xfId="11158"/>
    <cellStyle name="Normal 6 2 7" xfId="11320"/>
    <cellStyle name="Normal 6 2 7 2" xfId="19038"/>
    <cellStyle name="Normal 6 2 8" xfId="19025"/>
    <cellStyle name="Normal 6 3" xfId="403"/>
    <cellStyle name="Normal 6 3 2" xfId="6202"/>
    <cellStyle name="Normal 6 3 3" xfId="5622"/>
    <cellStyle name="Normal 6 3 3 2" xfId="12182"/>
    <cellStyle name="Normal 6 3 3 2 2" xfId="19040"/>
    <cellStyle name="Normal 6 3 3 3" xfId="19039"/>
    <cellStyle name="Normal 6 3 4" xfId="7209"/>
    <cellStyle name="Normal 6 3 4 2" xfId="13644"/>
    <cellStyle name="Normal 6 3 4 2 2" xfId="19042"/>
    <cellStyle name="Normal 6 3 4 3" xfId="19041"/>
    <cellStyle name="Normal 6 3 5" xfId="11159"/>
    <cellStyle name="Normal 6 4" xfId="404"/>
    <cellStyle name="Normal 6 4 2" xfId="6203"/>
    <cellStyle name="Normal 6 4 3" xfId="5623"/>
    <cellStyle name="Normal 6 4 3 2" xfId="12183"/>
    <cellStyle name="Normal 6 4 3 2 2" xfId="19044"/>
    <cellStyle name="Normal 6 4 3 3" xfId="19043"/>
    <cellStyle name="Normal 6 4 4" xfId="7210"/>
    <cellStyle name="Normal 6 4 4 2" xfId="13645"/>
    <cellStyle name="Normal 6 4 4 2 2" xfId="19046"/>
    <cellStyle name="Normal 6 4 4 3" xfId="19045"/>
    <cellStyle name="Normal 6 4 5" xfId="11160"/>
    <cellStyle name="Normal 6 5" xfId="108"/>
    <cellStyle name="Normal 6 5 10" xfId="11346"/>
    <cellStyle name="Normal 6 5 10 2" xfId="19048"/>
    <cellStyle name="Normal 6 5 11" xfId="19047"/>
    <cellStyle name="Normal 6 5 2" xfId="5625"/>
    <cellStyle name="Normal 6 5 2 2" xfId="7212"/>
    <cellStyle name="Normal 6 5 2 2 2" xfId="13647"/>
    <cellStyle name="Normal 6 5 2 2 2 2" xfId="19051"/>
    <cellStyle name="Normal 6 5 2 2 3" xfId="19050"/>
    <cellStyle name="Normal 6 5 2 3" xfId="8405"/>
    <cellStyle name="Normal 6 5 2 4" xfId="12185"/>
    <cellStyle name="Normal 6 5 2 4 2" xfId="19052"/>
    <cellStyle name="Normal 6 5 2 5" xfId="19049"/>
    <cellStyle name="Normal 6 5 3" xfId="5626"/>
    <cellStyle name="Normal 6 5 3 2" xfId="7213"/>
    <cellStyle name="Normal 6 5 3 2 2" xfId="13648"/>
    <cellStyle name="Normal 6 5 3 2 2 2" xfId="19055"/>
    <cellStyle name="Normal 6 5 3 2 3" xfId="19054"/>
    <cellStyle name="Normal 6 5 3 3" xfId="8406"/>
    <cellStyle name="Normal 6 5 3 4" xfId="12186"/>
    <cellStyle name="Normal 6 5 3 4 2" xfId="19056"/>
    <cellStyle name="Normal 6 5 3 5" xfId="19053"/>
    <cellStyle name="Normal 6 5 4" xfId="5627"/>
    <cellStyle name="Normal 6 5 4 2" xfId="7214"/>
    <cellStyle name="Normal 6 5 4 2 2" xfId="13649"/>
    <cellStyle name="Normal 6 5 4 2 2 2" xfId="19059"/>
    <cellStyle name="Normal 6 5 4 2 3" xfId="19058"/>
    <cellStyle name="Normal 6 5 4 3" xfId="8407"/>
    <cellStyle name="Normal 6 5 4 4" xfId="12187"/>
    <cellStyle name="Normal 6 5 4 4 2" xfId="19060"/>
    <cellStyle name="Normal 6 5 4 5" xfId="19057"/>
    <cellStyle name="Normal 6 5 5" xfId="5628"/>
    <cellStyle name="Normal 6 5 5 2" xfId="7215"/>
    <cellStyle name="Normal 6 5 5 2 2" xfId="13650"/>
    <cellStyle name="Normal 6 5 5 2 2 2" xfId="19063"/>
    <cellStyle name="Normal 6 5 5 2 3" xfId="19062"/>
    <cellStyle name="Normal 6 5 5 3" xfId="12188"/>
    <cellStyle name="Normal 6 5 5 3 2" xfId="19064"/>
    <cellStyle name="Normal 6 5 5 4" xfId="19061"/>
    <cellStyle name="Normal 6 5 6" xfId="5629"/>
    <cellStyle name="Normal 6 5 6 2" xfId="7216"/>
    <cellStyle name="Normal 6 5 6 2 2" xfId="13651"/>
    <cellStyle name="Normal 6 5 6 2 2 2" xfId="19067"/>
    <cellStyle name="Normal 6 5 6 2 3" xfId="19066"/>
    <cellStyle name="Normal 6 5 6 3" xfId="12189"/>
    <cellStyle name="Normal 6 5 6 3 2" xfId="19068"/>
    <cellStyle name="Normal 6 5 6 4" xfId="19065"/>
    <cellStyle name="Normal 6 5 7" xfId="5624"/>
    <cellStyle name="Normal 6 5 7 2" xfId="12184"/>
    <cellStyle name="Normal 6 5 7 2 2" xfId="19070"/>
    <cellStyle name="Normal 6 5 7 3" xfId="19069"/>
    <cellStyle name="Normal 6 5 8" xfId="7211"/>
    <cellStyle name="Normal 6 5 8 2" xfId="13646"/>
    <cellStyle name="Normal 6 5 8 2 2" xfId="19072"/>
    <cellStyle name="Normal 6 5 8 3" xfId="19071"/>
    <cellStyle name="Normal 6 5 9" xfId="8404"/>
    <cellStyle name="Normal 6 6" xfId="5630"/>
    <cellStyle name="Normal 6 6 2" xfId="5631"/>
    <cellStyle name="Normal 6 6 2 2" xfId="7218"/>
    <cellStyle name="Normal 6 6 2 2 2" xfId="13653"/>
    <cellStyle name="Normal 6 6 2 2 2 2" xfId="19076"/>
    <cellStyle name="Normal 6 6 2 2 3" xfId="19075"/>
    <cellStyle name="Normal 6 6 2 3" xfId="8409"/>
    <cellStyle name="Normal 6 6 2 4" xfId="12191"/>
    <cellStyle name="Normal 6 6 2 4 2" xfId="19077"/>
    <cellStyle name="Normal 6 6 2 5" xfId="19074"/>
    <cellStyle name="Normal 6 6 3" xfId="5632"/>
    <cellStyle name="Normal 6 6 3 2" xfId="7219"/>
    <cellStyle name="Normal 6 6 3 2 2" xfId="13654"/>
    <cellStyle name="Normal 6 6 3 2 2 2" xfId="19080"/>
    <cellStyle name="Normal 6 6 3 2 3" xfId="19079"/>
    <cellStyle name="Normal 6 6 3 3" xfId="8410"/>
    <cellStyle name="Normal 6 6 3 4" xfId="12192"/>
    <cellStyle name="Normal 6 6 3 4 2" xfId="19081"/>
    <cellStyle name="Normal 6 6 3 5" xfId="19078"/>
    <cellStyle name="Normal 6 6 4" xfId="5633"/>
    <cellStyle name="Normal 6 6 4 2" xfId="7220"/>
    <cellStyle name="Normal 6 6 4 2 2" xfId="13655"/>
    <cellStyle name="Normal 6 6 4 2 2 2" xfId="19084"/>
    <cellStyle name="Normal 6 6 4 2 3" xfId="19083"/>
    <cellStyle name="Normal 6 6 4 3" xfId="8411"/>
    <cellStyle name="Normal 6 6 4 4" xfId="12193"/>
    <cellStyle name="Normal 6 6 4 4 2" xfId="19085"/>
    <cellStyle name="Normal 6 6 4 5" xfId="19082"/>
    <cellStyle name="Normal 6 6 5" xfId="7217"/>
    <cellStyle name="Normal 6 6 5 2" xfId="13652"/>
    <cellStyle name="Normal 6 6 5 2 2" xfId="19087"/>
    <cellStyle name="Normal 6 6 5 3" xfId="19086"/>
    <cellStyle name="Normal 6 6 6" xfId="8408"/>
    <cellStyle name="Normal 6 6 7" xfId="12190"/>
    <cellStyle name="Normal 6 6 7 2" xfId="19088"/>
    <cellStyle name="Normal 6 6 8" xfId="19073"/>
    <cellStyle name="Normal 6 7" xfId="5634"/>
    <cellStyle name="Normal 6 7 2" xfId="5635"/>
    <cellStyle name="Normal 6 7 2 2" xfId="7222"/>
    <cellStyle name="Normal 6 7 2 2 2" xfId="13657"/>
    <cellStyle name="Normal 6 7 2 2 2 2" xfId="19092"/>
    <cellStyle name="Normal 6 7 2 2 3" xfId="19091"/>
    <cellStyle name="Normal 6 7 2 3" xfId="8413"/>
    <cellStyle name="Normal 6 7 2 4" xfId="12195"/>
    <cellStyle name="Normal 6 7 2 4 2" xfId="19093"/>
    <cellStyle name="Normal 6 7 2 5" xfId="19090"/>
    <cellStyle name="Normal 6 7 3" xfId="5636"/>
    <cellStyle name="Normal 6 7 3 2" xfId="7223"/>
    <cellStyle name="Normal 6 7 3 2 2" xfId="13658"/>
    <cellStyle name="Normal 6 7 3 2 2 2" xfId="19096"/>
    <cellStyle name="Normal 6 7 3 2 3" xfId="19095"/>
    <cellStyle name="Normal 6 7 3 3" xfId="8414"/>
    <cellStyle name="Normal 6 7 3 4" xfId="12196"/>
    <cellStyle name="Normal 6 7 3 4 2" xfId="19097"/>
    <cellStyle name="Normal 6 7 3 5" xfId="19094"/>
    <cellStyle name="Normal 6 7 4" xfId="5637"/>
    <cellStyle name="Normal 6 7 4 2" xfId="7224"/>
    <cellStyle name="Normal 6 7 4 2 2" xfId="13659"/>
    <cellStyle name="Normal 6 7 4 2 2 2" xfId="19100"/>
    <cellStyle name="Normal 6 7 4 2 3" xfId="19099"/>
    <cellStyle name="Normal 6 7 4 3" xfId="8415"/>
    <cellStyle name="Normal 6 7 4 4" xfId="12197"/>
    <cellStyle name="Normal 6 7 4 4 2" xfId="19101"/>
    <cellStyle name="Normal 6 7 4 5" xfId="19098"/>
    <cellStyle name="Normal 6 7 5" xfId="7221"/>
    <cellStyle name="Normal 6 7 5 2" xfId="13656"/>
    <cellStyle name="Normal 6 7 5 2 2" xfId="19103"/>
    <cellStyle name="Normal 6 7 5 3" xfId="19102"/>
    <cellStyle name="Normal 6 7 6" xfId="8412"/>
    <cellStyle name="Normal 6 7 7" xfId="12194"/>
    <cellStyle name="Normal 6 7 7 2" xfId="19104"/>
    <cellStyle name="Normal 6 7 8" xfId="19089"/>
    <cellStyle name="Normal 6 8" xfId="5638"/>
    <cellStyle name="Normal 6 8 2" xfId="5639"/>
    <cellStyle name="Normal 6 8 2 2" xfId="7226"/>
    <cellStyle name="Normal 6 8 2 2 2" xfId="13661"/>
    <cellStyle name="Normal 6 8 2 2 2 2" xfId="19108"/>
    <cellStyle name="Normal 6 8 2 2 3" xfId="19107"/>
    <cellStyle name="Normal 6 8 2 3" xfId="12199"/>
    <cellStyle name="Normal 6 8 2 3 2" xfId="19109"/>
    <cellStyle name="Normal 6 8 2 4" xfId="19106"/>
    <cellStyle name="Normal 6 8 3" xfId="7225"/>
    <cellStyle name="Normal 6 8 3 2" xfId="13660"/>
    <cellStyle name="Normal 6 8 3 2 2" xfId="19111"/>
    <cellStyle name="Normal 6 8 3 3" xfId="19110"/>
    <cellStyle name="Normal 6 8 4" xfId="12198"/>
    <cellStyle name="Normal 6 8 4 2" xfId="19112"/>
    <cellStyle name="Normal 6 8 5" xfId="19105"/>
    <cellStyle name="Normal 6 9" xfId="5618"/>
    <cellStyle name="Normal 6 9 2" xfId="12178"/>
    <cellStyle name="Normal 6 9 2 2" xfId="19114"/>
    <cellStyle name="Normal 6 9 3" xfId="19113"/>
    <cellStyle name="Normal 7" xfId="44"/>
    <cellStyle name="Normal 7 2" xfId="90"/>
    <cellStyle name="Normal 7 2 2" xfId="6156"/>
    <cellStyle name="Normal 7 2 3" xfId="5641"/>
    <cellStyle name="Normal 7 2 3 2" xfId="12201"/>
    <cellStyle name="Normal 7 2 3 2 2" xfId="19116"/>
    <cellStyle name="Normal 7 2 3 3" xfId="19115"/>
    <cellStyle name="Normal 7 2 4" xfId="7228"/>
    <cellStyle name="Normal 7 2 4 2" xfId="13663"/>
    <cellStyle name="Normal 7 2 4 2 2" xfId="19118"/>
    <cellStyle name="Normal 7 2 4 3" xfId="19117"/>
    <cellStyle name="Normal 7 2 5" xfId="11161"/>
    <cellStyle name="Normal 7 3" xfId="5642"/>
    <cellStyle name="Normal 7 3 2" xfId="7229"/>
    <cellStyle name="Normal 7 3 2 2" xfId="13664"/>
    <cellStyle name="Normal 7 3 2 2 2" xfId="19121"/>
    <cellStyle name="Normal 7 3 2 3" xfId="19120"/>
    <cellStyle name="Normal 7 3 3" xfId="12202"/>
    <cellStyle name="Normal 7 3 3 2" xfId="19122"/>
    <cellStyle name="Normal 7 3 4" xfId="19119"/>
    <cellStyle name="Normal 7 4" xfId="6139"/>
    <cellStyle name="Normal 7 5" xfId="5640"/>
    <cellStyle name="Normal 7 5 2" xfId="12200"/>
    <cellStyle name="Normal 7 5 2 2" xfId="19124"/>
    <cellStyle name="Normal 7 5 3" xfId="19123"/>
    <cellStyle name="Normal 7 6" xfId="7227"/>
    <cellStyle name="Normal 7 6 2" xfId="13662"/>
    <cellStyle name="Normal 7 6 2 2" xfId="19126"/>
    <cellStyle name="Normal 7 6 3" xfId="19125"/>
    <cellStyle name="Normal 7 7" xfId="11162"/>
    <cellStyle name="Normal 7 8" xfId="11163"/>
    <cellStyle name="Normal 8" xfId="38"/>
    <cellStyle name="Normal 8 2" xfId="405"/>
    <cellStyle name="Normal 8 2 2" xfId="5645"/>
    <cellStyle name="Normal 8 2 2 2" xfId="7232"/>
    <cellStyle name="Normal 8 2 2 2 2" xfId="13667"/>
    <cellStyle name="Normal 8 2 2 2 2 2" xfId="19130"/>
    <cellStyle name="Normal 8 2 2 2 3" xfId="19129"/>
    <cellStyle name="Normal 8 2 2 3" xfId="12205"/>
    <cellStyle name="Normal 8 2 2 3 2" xfId="19131"/>
    <cellStyle name="Normal 8 2 2 4" xfId="19128"/>
    <cellStyle name="Normal 8 2 3" xfId="5646"/>
    <cellStyle name="Normal 8 2 3 2" xfId="7233"/>
    <cellStyle name="Normal 8 2 3 2 2" xfId="13668"/>
    <cellStyle name="Normal 8 2 3 2 2 2" xfId="19134"/>
    <cellStyle name="Normal 8 2 3 2 3" xfId="19133"/>
    <cellStyle name="Normal 8 2 3 3" xfId="12206"/>
    <cellStyle name="Normal 8 2 3 3 2" xfId="19135"/>
    <cellStyle name="Normal 8 2 3 4" xfId="19132"/>
    <cellStyle name="Normal 8 2 4" xfId="5644"/>
    <cellStyle name="Normal 8 2 4 2" xfId="12204"/>
    <cellStyle name="Normal 8 2 4 2 2" xfId="19137"/>
    <cellStyle name="Normal 8 2 4 3" xfId="19136"/>
    <cellStyle name="Normal 8 2 5" xfId="7231"/>
    <cellStyle name="Normal 8 2 5 2" xfId="13666"/>
    <cellStyle name="Normal 8 2 5 2 2" xfId="19139"/>
    <cellStyle name="Normal 8 2 5 3" xfId="19138"/>
    <cellStyle name="Normal 8 2 6" xfId="8416"/>
    <cellStyle name="Normal 8 2 7" xfId="11353"/>
    <cellStyle name="Normal 8 2 7 2" xfId="19140"/>
    <cellStyle name="Normal 8 2 8" xfId="19127"/>
    <cellStyle name="Normal 8 3" xfId="5647"/>
    <cellStyle name="Normal 8 3 2" xfId="7234"/>
    <cellStyle name="Normal 8 3 2 2" xfId="13669"/>
    <cellStyle name="Normal 8 3 2 2 2" xfId="19143"/>
    <cellStyle name="Normal 8 3 2 3" xfId="19142"/>
    <cellStyle name="Normal 8 3 3" xfId="8417"/>
    <cellStyle name="Normal 8 3 4" xfId="12207"/>
    <cellStyle name="Normal 8 3 4 2" xfId="19144"/>
    <cellStyle name="Normal 8 3 5" xfId="19141"/>
    <cellStyle name="Normal 8 4" xfId="5648"/>
    <cellStyle name="Normal 8 4 2" xfId="7235"/>
    <cellStyle name="Normal 8 4 2 2" xfId="13670"/>
    <cellStyle name="Normal 8 4 2 2 2" xfId="19147"/>
    <cellStyle name="Normal 8 4 2 3" xfId="19146"/>
    <cellStyle name="Normal 8 4 3" xfId="8418"/>
    <cellStyle name="Normal 8 4 4" xfId="12208"/>
    <cellStyle name="Normal 8 4 4 2" xfId="19148"/>
    <cellStyle name="Normal 8 4 5" xfId="19145"/>
    <cellStyle name="Normal 8 5" xfId="6137"/>
    <cellStyle name="Normal 8 6" xfId="5643"/>
    <cellStyle name="Normal 8 6 2" xfId="12203"/>
    <cellStyle name="Normal 8 6 2 2" xfId="19150"/>
    <cellStyle name="Normal 8 6 3" xfId="19149"/>
    <cellStyle name="Normal 8 7" xfId="7230"/>
    <cellStyle name="Normal 8 7 2" xfId="13665"/>
    <cellStyle name="Normal 8 7 2 2" xfId="19152"/>
    <cellStyle name="Normal 8 7 3" xfId="19151"/>
    <cellStyle name="Normal 8 8" xfId="11164"/>
    <cellStyle name="Normal 9" xfId="52"/>
    <cellStyle name="Normal 9 10" xfId="11300"/>
    <cellStyle name="Normal 9 10 2" xfId="19154"/>
    <cellStyle name="Normal 9 11" xfId="19153"/>
    <cellStyle name="Normal 9 2" xfId="81"/>
    <cellStyle name="Normal 9 2 10" xfId="11322"/>
    <cellStyle name="Normal 9 2 10 2" xfId="19156"/>
    <cellStyle name="Normal 9 2 11" xfId="19155"/>
    <cellStyle name="Normal 9 2 2" xfId="5651"/>
    <cellStyle name="Normal 9 2 2 2" xfId="7238"/>
    <cellStyle name="Normal 9 2 2 2 2" xfId="13673"/>
    <cellStyle name="Normal 9 2 2 2 2 2" xfId="19159"/>
    <cellStyle name="Normal 9 2 2 2 3" xfId="19158"/>
    <cellStyle name="Normal 9 2 2 3" xfId="8421"/>
    <cellStyle name="Normal 9 2 2 4" xfId="12211"/>
    <cellStyle name="Normal 9 2 2 4 2" xfId="19160"/>
    <cellStyle name="Normal 9 2 2 5" xfId="19157"/>
    <cellStyle name="Normal 9 2 3" xfId="5652"/>
    <cellStyle name="Normal 9 2 3 2" xfId="7239"/>
    <cellStyle name="Normal 9 2 3 2 2" xfId="13674"/>
    <cellStyle name="Normal 9 2 3 2 2 2" xfId="19163"/>
    <cellStyle name="Normal 9 2 3 2 3" xfId="19162"/>
    <cellStyle name="Normal 9 2 3 3" xfId="8422"/>
    <cellStyle name="Normal 9 2 3 4" xfId="12212"/>
    <cellStyle name="Normal 9 2 3 4 2" xfId="19164"/>
    <cellStyle name="Normal 9 2 3 5" xfId="19161"/>
    <cellStyle name="Normal 9 2 4" xfId="5653"/>
    <cellStyle name="Normal 9 2 4 2" xfId="7240"/>
    <cellStyle name="Normal 9 2 4 2 2" xfId="13675"/>
    <cellStyle name="Normal 9 2 4 2 2 2" xfId="19167"/>
    <cellStyle name="Normal 9 2 4 2 3" xfId="19166"/>
    <cellStyle name="Normal 9 2 4 3" xfId="8423"/>
    <cellStyle name="Normal 9 2 4 4" xfId="12213"/>
    <cellStyle name="Normal 9 2 4 4 2" xfId="19168"/>
    <cellStyle name="Normal 9 2 4 5" xfId="19165"/>
    <cellStyle name="Normal 9 2 5" xfId="5654"/>
    <cellStyle name="Normal 9 2 5 2" xfId="7241"/>
    <cellStyle name="Normal 9 2 5 2 2" xfId="13676"/>
    <cellStyle name="Normal 9 2 5 2 2 2" xfId="19171"/>
    <cellStyle name="Normal 9 2 5 2 3" xfId="19170"/>
    <cellStyle name="Normal 9 2 5 3" xfId="12214"/>
    <cellStyle name="Normal 9 2 5 3 2" xfId="19172"/>
    <cellStyle name="Normal 9 2 5 4" xfId="19169"/>
    <cellStyle name="Normal 9 2 6" xfId="5655"/>
    <cellStyle name="Normal 9 2 6 2" xfId="7242"/>
    <cellStyle name="Normal 9 2 6 2 2" xfId="13677"/>
    <cellStyle name="Normal 9 2 6 2 2 2" xfId="19175"/>
    <cellStyle name="Normal 9 2 6 2 3" xfId="19174"/>
    <cellStyle name="Normal 9 2 6 3" xfId="12215"/>
    <cellStyle name="Normal 9 2 6 3 2" xfId="19176"/>
    <cellStyle name="Normal 9 2 6 4" xfId="19173"/>
    <cellStyle name="Normal 9 2 7" xfId="5650"/>
    <cellStyle name="Normal 9 2 7 2" xfId="12210"/>
    <cellStyle name="Normal 9 2 7 2 2" xfId="19178"/>
    <cellStyle name="Normal 9 2 7 3" xfId="19177"/>
    <cellStyle name="Normal 9 2 8" xfId="7237"/>
    <cellStyle name="Normal 9 2 8 2" xfId="13672"/>
    <cellStyle name="Normal 9 2 8 2 2" xfId="19180"/>
    <cellStyle name="Normal 9 2 8 3" xfId="19179"/>
    <cellStyle name="Normal 9 2 9" xfId="8420"/>
    <cellStyle name="Normal 9 3" xfId="5656"/>
    <cellStyle name="Normal 9 3 2" xfId="5657"/>
    <cellStyle name="Normal 9 3 2 2" xfId="7244"/>
    <cellStyle name="Normal 9 3 2 2 2" xfId="13679"/>
    <cellStyle name="Normal 9 3 2 2 2 2" xfId="19184"/>
    <cellStyle name="Normal 9 3 2 2 3" xfId="19183"/>
    <cellStyle name="Normal 9 3 2 3" xfId="8425"/>
    <cellStyle name="Normal 9 3 2 4" xfId="12217"/>
    <cellStyle name="Normal 9 3 2 4 2" xfId="19185"/>
    <cellStyle name="Normal 9 3 2 5" xfId="19182"/>
    <cellStyle name="Normal 9 3 3" xfId="5658"/>
    <cellStyle name="Normal 9 3 3 2" xfId="7245"/>
    <cellStyle name="Normal 9 3 3 2 2" xfId="13680"/>
    <cellStyle name="Normal 9 3 3 2 2 2" xfId="19188"/>
    <cellStyle name="Normal 9 3 3 2 3" xfId="19187"/>
    <cellStyle name="Normal 9 3 3 3" xfId="8426"/>
    <cellStyle name="Normal 9 3 3 4" xfId="12218"/>
    <cellStyle name="Normal 9 3 3 4 2" xfId="19189"/>
    <cellStyle name="Normal 9 3 3 5" xfId="19186"/>
    <cellStyle name="Normal 9 3 4" xfId="5659"/>
    <cellStyle name="Normal 9 3 4 2" xfId="7246"/>
    <cellStyle name="Normal 9 3 4 2 2" xfId="13681"/>
    <cellStyle name="Normal 9 3 4 2 2 2" xfId="19192"/>
    <cellStyle name="Normal 9 3 4 2 3" xfId="19191"/>
    <cellStyle name="Normal 9 3 4 3" xfId="8427"/>
    <cellStyle name="Normal 9 3 4 4" xfId="12219"/>
    <cellStyle name="Normal 9 3 4 4 2" xfId="19193"/>
    <cellStyle name="Normal 9 3 4 5" xfId="19190"/>
    <cellStyle name="Normal 9 3 5" xfId="7243"/>
    <cellStyle name="Normal 9 3 5 2" xfId="13678"/>
    <cellStyle name="Normal 9 3 5 2 2" xfId="19195"/>
    <cellStyle name="Normal 9 3 5 3" xfId="19194"/>
    <cellStyle name="Normal 9 3 6" xfId="8424"/>
    <cellStyle name="Normal 9 3 7" xfId="12216"/>
    <cellStyle name="Normal 9 3 7 2" xfId="19196"/>
    <cellStyle name="Normal 9 3 8" xfId="19181"/>
    <cellStyle name="Normal 9 4" xfId="5660"/>
    <cellStyle name="Normal 9 4 2" xfId="5661"/>
    <cellStyle name="Normal 9 4 2 2" xfId="7248"/>
    <cellStyle name="Normal 9 4 2 2 2" xfId="13683"/>
    <cellStyle name="Normal 9 4 2 2 2 2" xfId="19200"/>
    <cellStyle name="Normal 9 4 2 2 3" xfId="19199"/>
    <cellStyle name="Normal 9 4 2 3" xfId="8429"/>
    <cellStyle name="Normal 9 4 2 4" xfId="12221"/>
    <cellStyle name="Normal 9 4 2 4 2" xfId="19201"/>
    <cellStyle name="Normal 9 4 2 5" xfId="19198"/>
    <cellStyle name="Normal 9 4 3" xfId="5662"/>
    <cellStyle name="Normal 9 4 3 2" xfId="7249"/>
    <cellStyle name="Normal 9 4 3 2 2" xfId="13684"/>
    <cellStyle name="Normal 9 4 3 2 2 2" xfId="19204"/>
    <cellStyle name="Normal 9 4 3 2 3" xfId="19203"/>
    <cellStyle name="Normal 9 4 3 3" xfId="8430"/>
    <cellStyle name="Normal 9 4 3 4" xfId="12222"/>
    <cellStyle name="Normal 9 4 3 4 2" xfId="19205"/>
    <cellStyle name="Normal 9 4 3 5" xfId="19202"/>
    <cellStyle name="Normal 9 4 4" xfId="5663"/>
    <cellStyle name="Normal 9 4 4 2" xfId="7250"/>
    <cellStyle name="Normal 9 4 4 2 2" xfId="13685"/>
    <cellStyle name="Normal 9 4 4 2 2 2" xfId="19208"/>
    <cellStyle name="Normal 9 4 4 2 3" xfId="19207"/>
    <cellStyle name="Normal 9 4 4 3" xfId="8431"/>
    <cellStyle name="Normal 9 4 4 4" xfId="12223"/>
    <cellStyle name="Normal 9 4 4 4 2" xfId="19209"/>
    <cellStyle name="Normal 9 4 4 5" xfId="19206"/>
    <cellStyle name="Normal 9 4 5" xfId="7247"/>
    <cellStyle name="Normal 9 4 5 2" xfId="13682"/>
    <cellStyle name="Normal 9 4 5 2 2" xfId="19211"/>
    <cellStyle name="Normal 9 4 5 3" xfId="19210"/>
    <cellStyle name="Normal 9 4 6" xfId="8428"/>
    <cellStyle name="Normal 9 4 7" xfId="12220"/>
    <cellStyle name="Normal 9 4 7 2" xfId="19212"/>
    <cellStyle name="Normal 9 4 8" xfId="19197"/>
    <cellStyle name="Normal 9 5" xfId="5664"/>
    <cellStyle name="Normal 9 5 2" xfId="7251"/>
    <cellStyle name="Normal 9 5 2 2" xfId="13686"/>
    <cellStyle name="Normal 9 5 2 2 2" xfId="19215"/>
    <cellStyle name="Normal 9 5 2 3" xfId="19214"/>
    <cellStyle name="Normal 9 5 3" xfId="12224"/>
    <cellStyle name="Normal 9 5 3 2" xfId="19216"/>
    <cellStyle name="Normal 9 5 4" xfId="19213"/>
    <cellStyle name="Normal 9 6" xfId="5665"/>
    <cellStyle name="Normal 9 6 2" xfId="7252"/>
    <cellStyle name="Normal 9 6 2 2" xfId="13687"/>
    <cellStyle name="Normal 9 6 2 2 2" xfId="19219"/>
    <cellStyle name="Normal 9 6 2 3" xfId="19218"/>
    <cellStyle name="Normal 9 6 3" xfId="12225"/>
    <cellStyle name="Normal 9 6 3 2" xfId="19220"/>
    <cellStyle name="Normal 9 6 4" xfId="19217"/>
    <cellStyle name="Normal 9 7" xfId="5649"/>
    <cellStyle name="Normal 9 7 2" xfId="12209"/>
    <cellStyle name="Normal 9 7 2 2" xfId="19222"/>
    <cellStyle name="Normal 9 7 3" xfId="19221"/>
    <cellStyle name="Normal 9 8" xfId="7236"/>
    <cellStyle name="Normal 9 8 2" xfId="13671"/>
    <cellStyle name="Normal 9 8 2 2" xfId="19224"/>
    <cellStyle name="Normal 9 8 3" xfId="19223"/>
    <cellStyle name="Normal 9 9" xfId="8419"/>
    <cellStyle name="Note 10" xfId="5666"/>
    <cellStyle name="Note 10 2" xfId="7253"/>
    <cellStyle name="Note 10 2 2" xfId="13688"/>
    <cellStyle name="Note 10 2 2 2" xfId="19227"/>
    <cellStyle name="Note 10 2 3" xfId="19226"/>
    <cellStyle name="Note 10 3" xfId="12226"/>
    <cellStyle name="Note 10 3 2" xfId="19228"/>
    <cellStyle name="Note 10 4" xfId="19225"/>
    <cellStyle name="Note 11" xfId="5667"/>
    <cellStyle name="Note 11 2" xfId="7254"/>
    <cellStyle name="Note 11 2 2" xfId="13689"/>
    <cellStyle name="Note 11 2 2 2" xfId="19231"/>
    <cellStyle name="Note 11 2 3" xfId="19230"/>
    <cellStyle name="Note 11 3" xfId="12227"/>
    <cellStyle name="Note 11 3 2" xfId="19232"/>
    <cellStyle name="Note 11 4" xfId="19229"/>
    <cellStyle name="Note 12" xfId="5668"/>
    <cellStyle name="Note 12 2" xfId="7255"/>
    <cellStyle name="Note 12 2 2" xfId="13690"/>
    <cellStyle name="Note 12 2 2 2" xfId="19235"/>
    <cellStyle name="Note 12 2 3" xfId="19234"/>
    <cellStyle name="Note 12 3" xfId="12228"/>
    <cellStyle name="Note 12 3 2" xfId="19236"/>
    <cellStyle name="Note 12 4" xfId="19233"/>
    <cellStyle name="Note 13" xfId="5669"/>
    <cellStyle name="Note 13 2" xfId="7256"/>
    <cellStyle name="Note 13 2 2" xfId="13691"/>
    <cellStyle name="Note 13 2 2 2" xfId="19239"/>
    <cellStyle name="Note 13 2 3" xfId="19238"/>
    <cellStyle name="Note 13 3" xfId="12229"/>
    <cellStyle name="Note 13 3 2" xfId="19240"/>
    <cellStyle name="Note 13 4" xfId="19237"/>
    <cellStyle name="Note 14" xfId="5670"/>
    <cellStyle name="Note 14 2" xfId="7257"/>
    <cellStyle name="Note 14 2 2" xfId="13692"/>
    <cellStyle name="Note 14 2 2 2" xfId="19243"/>
    <cellStyle name="Note 14 2 3" xfId="19242"/>
    <cellStyle name="Note 14 3" xfId="12230"/>
    <cellStyle name="Note 14 3 2" xfId="19244"/>
    <cellStyle name="Note 14 4" xfId="19241"/>
    <cellStyle name="Note 15" xfId="5671"/>
    <cellStyle name="Note 15 2" xfId="7258"/>
    <cellStyle name="Note 15 2 2" xfId="13693"/>
    <cellStyle name="Note 15 2 2 2" xfId="19247"/>
    <cellStyle name="Note 15 2 3" xfId="19246"/>
    <cellStyle name="Note 15 3" xfId="12231"/>
    <cellStyle name="Note 15 3 2" xfId="19248"/>
    <cellStyle name="Note 15 4" xfId="19245"/>
    <cellStyle name="Note 16" xfId="5672"/>
    <cellStyle name="Note 16 2" xfId="7259"/>
    <cellStyle name="Note 16 2 2" xfId="13694"/>
    <cellStyle name="Note 16 2 2 2" xfId="19251"/>
    <cellStyle name="Note 16 2 3" xfId="19250"/>
    <cellStyle name="Note 16 3" xfId="12232"/>
    <cellStyle name="Note 16 3 2" xfId="19252"/>
    <cellStyle name="Note 16 4" xfId="19249"/>
    <cellStyle name="Note 2" xfId="406"/>
    <cellStyle name="Note 2 10" xfId="5674"/>
    <cellStyle name="Note 2 10 2" xfId="7261"/>
    <cellStyle name="Note 2 10 2 2" xfId="13696"/>
    <cellStyle name="Note 2 10 2 2 2" xfId="19256"/>
    <cellStyle name="Note 2 10 2 3" xfId="19255"/>
    <cellStyle name="Note 2 10 3" xfId="8432"/>
    <cellStyle name="Note 2 10 3 2" xfId="11165"/>
    <cellStyle name="Note 2 10 3 2 2" xfId="14503"/>
    <cellStyle name="Note 2 10 3 2 2 2" xfId="19259"/>
    <cellStyle name="Note 2 10 3 2 3" xfId="19258"/>
    <cellStyle name="Note 2 10 3 3" xfId="14600"/>
    <cellStyle name="Note 2 10 3 3 2" xfId="19260"/>
    <cellStyle name="Note 2 10 3 3 2 2" xfId="22360"/>
    <cellStyle name="Note 2 10 3 3 2 3" xfId="22361"/>
    <cellStyle name="Note 2 10 3 3 2 4" xfId="22362"/>
    <cellStyle name="Note 2 10 3 3 3" xfId="22363"/>
    <cellStyle name="Note 2 10 3 3 4" xfId="22364"/>
    <cellStyle name="Note 2 10 3 3 5" xfId="22365"/>
    <cellStyle name="Note 2 10 3 4" xfId="19257"/>
    <cellStyle name="Note 2 10 3 4 2" xfId="22366"/>
    <cellStyle name="Note 2 10 3 4 3" xfId="22367"/>
    <cellStyle name="Note 2 10 3 4 4" xfId="22368"/>
    <cellStyle name="Note 2 10 4" xfId="12234"/>
    <cellStyle name="Note 2 10 4 2" xfId="19261"/>
    <cellStyle name="Note 2 10 5" xfId="19254"/>
    <cellStyle name="Note 2 11" xfId="5675"/>
    <cellStyle name="Note 2 11 2" xfId="7262"/>
    <cellStyle name="Note 2 11 2 2" xfId="13697"/>
    <cellStyle name="Note 2 11 2 2 2" xfId="19264"/>
    <cellStyle name="Note 2 11 2 3" xfId="19263"/>
    <cellStyle name="Note 2 11 3" xfId="8433"/>
    <cellStyle name="Note 2 11 3 2" xfId="11166"/>
    <cellStyle name="Note 2 11 3 2 2" xfId="14504"/>
    <cellStyle name="Note 2 11 3 2 2 2" xfId="19267"/>
    <cellStyle name="Note 2 11 3 2 3" xfId="19266"/>
    <cellStyle name="Note 2 11 3 3" xfId="14601"/>
    <cellStyle name="Note 2 11 3 3 2" xfId="19268"/>
    <cellStyle name="Note 2 11 3 3 2 2" xfId="22369"/>
    <cellStyle name="Note 2 11 3 3 2 3" xfId="22370"/>
    <cellStyle name="Note 2 11 3 3 2 4" xfId="22371"/>
    <cellStyle name="Note 2 11 3 3 3" xfId="22372"/>
    <cellStyle name="Note 2 11 3 3 4" xfId="22373"/>
    <cellStyle name="Note 2 11 3 3 5" xfId="22374"/>
    <cellStyle name="Note 2 11 3 4" xfId="19265"/>
    <cellStyle name="Note 2 11 3 4 2" xfId="22375"/>
    <cellStyle name="Note 2 11 3 4 3" xfId="22376"/>
    <cellStyle name="Note 2 11 3 4 4" xfId="22377"/>
    <cellStyle name="Note 2 11 4" xfId="12235"/>
    <cellStyle name="Note 2 11 4 2" xfId="19269"/>
    <cellStyle name="Note 2 11 5" xfId="19262"/>
    <cellStyle name="Note 2 12" xfId="5676"/>
    <cellStyle name="Note 2 12 2" xfId="7263"/>
    <cellStyle name="Note 2 12 2 2" xfId="13698"/>
    <cellStyle name="Note 2 12 2 2 2" xfId="19272"/>
    <cellStyle name="Note 2 12 2 3" xfId="19271"/>
    <cellStyle name="Note 2 12 3" xfId="8434"/>
    <cellStyle name="Note 2 12 3 2" xfId="11167"/>
    <cellStyle name="Note 2 12 3 2 2" xfId="14505"/>
    <cellStyle name="Note 2 12 3 2 2 2" xfId="19275"/>
    <cellStyle name="Note 2 12 3 2 3" xfId="19274"/>
    <cellStyle name="Note 2 12 3 3" xfId="14602"/>
    <cellStyle name="Note 2 12 3 3 2" xfId="19276"/>
    <cellStyle name="Note 2 12 3 3 2 2" xfId="22378"/>
    <cellStyle name="Note 2 12 3 3 2 3" xfId="22379"/>
    <cellStyle name="Note 2 12 3 3 2 4" xfId="22380"/>
    <cellStyle name="Note 2 12 3 3 3" xfId="22381"/>
    <cellStyle name="Note 2 12 3 3 4" xfId="22382"/>
    <cellStyle name="Note 2 12 3 3 5" xfId="22383"/>
    <cellStyle name="Note 2 12 3 4" xfId="19273"/>
    <cellStyle name="Note 2 12 3 4 2" xfId="22384"/>
    <cellStyle name="Note 2 12 3 4 3" xfId="22385"/>
    <cellStyle name="Note 2 12 3 4 4" xfId="22386"/>
    <cellStyle name="Note 2 12 4" xfId="12236"/>
    <cellStyle name="Note 2 12 4 2" xfId="19277"/>
    <cellStyle name="Note 2 12 5" xfId="19270"/>
    <cellStyle name="Note 2 13" xfId="5677"/>
    <cellStyle name="Note 2 13 2" xfId="7264"/>
    <cellStyle name="Note 2 13 2 2" xfId="13699"/>
    <cellStyle name="Note 2 13 2 2 2" xfId="19280"/>
    <cellStyle name="Note 2 13 2 3" xfId="19279"/>
    <cellStyle name="Note 2 13 3" xfId="8435"/>
    <cellStyle name="Note 2 13 3 2" xfId="11168"/>
    <cellStyle name="Note 2 13 3 2 2" xfId="14506"/>
    <cellStyle name="Note 2 13 3 2 2 2" xfId="19283"/>
    <cellStyle name="Note 2 13 3 2 3" xfId="19282"/>
    <cellStyle name="Note 2 13 3 3" xfId="14603"/>
    <cellStyle name="Note 2 13 3 3 2" xfId="19284"/>
    <cellStyle name="Note 2 13 3 3 2 2" xfId="22387"/>
    <cellStyle name="Note 2 13 3 3 2 3" xfId="22388"/>
    <cellStyle name="Note 2 13 3 3 2 4" xfId="22389"/>
    <cellStyle name="Note 2 13 3 3 3" xfId="22390"/>
    <cellStyle name="Note 2 13 3 3 4" xfId="22391"/>
    <cellStyle name="Note 2 13 3 3 5" xfId="22392"/>
    <cellStyle name="Note 2 13 3 4" xfId="19281"/>
    <cellStyle name="Note 2 13 3 4 2" xfId="22393"/>
    <cellStyle name="Note 2 13 3 4 3" xfId="22394"/>
    <cellStyle name="Note 2 13 3 4 4" xfId="22395"/>
    <cellStyle name="Note 2 13 4" xfId="12237"/>
    <cellStyle name="Note 2 13 4 2" xfId="19285"/>
    <cellStyle name="Note 2 13 5" xfId="19278"/>
    <cellStyle name="Note 2 14" xfId="5678"/>
    <cellStyle name="Note 2 14 2" xfId="7265"/>
    <cellStyle name="Note 2 14 2 2" xfId="13700"/>
    <cellStyle name="Note 2 14 2 2 2" xfId="19288"/>
    <cellStyle name="Note 2 14 2 3" xfId="19287"/>
    <cellStyle name="Note 2 14 3" xfId="8436"/>
    <cellStyle name="Note 2 14 3 2" xfId="11169"/>
    <cellStyle name="Note 2 14 3 2 2" xfId="14507"/>
    <cellStyle name="Note 2 14 3 2 2 2" xfId="19291"/>
    <cellStyle name="Note 2 14 3 2 3" xfId="19290"/>
    <cellStyle name="Note 2 14 3 3" xfId="14604"/>
    <cellStyle name="Note 2 14 3 3 2" xfId="19292"/>
    <cellStyle name="Note 2 14 3 3 2 2" xfId="22396"/>
    <cellStyle name="Note 2 14 3 3 2 3" xfId="22397"/>
    <cellStyle name="Note 2 14 3 3 2 4" xfId="22398"/>
    <cellStyle name="Note 2 14 3 3 3" xfId="22399"/>
    <cellStyle name="Note 2 14 3 3 4" xfId="22400"/>
    <cellStyle name="Note 2 14 3 3 5" xfId="22401"/>
    <cellStyle name="Note 2 14 3 4" xfId="19289"/>
    <cellStyle name="Note 2 14 3 4 2" xfId="22402"/>
    <cellStyle name="Note 2 14 3 4 3" xfId="22403"/>
    <cellStyle name="Note 2 14 3 4 4" xfId="22404"/>
    <cellStyle name="Note 2 14 4" xfId="12238"/>
    <cellStyle name="Note 2 14 4 2" xfId="19293"/>
    <cellStyle name="Note 2 14 5" xfId="19286"/>
    <cellStyle name="Note 2 15" xfId="6204"/>
    <cellStyle name="Note 2 15 2" xfId="11170"/>
    <cellStyle name="Note 2 15 2 2" xfId="14508"/>
    <cellStyle name="Note 2 15 2 2 2" xfId="19296"/>
    <cellStyle name="Note 2 15 2 3" xfId="19295"/>
    <cellStyle name="Note 2 15 3" xfId="14464"/>
    <cellStyle name="Note 2 15 3 2" xfId="19297"/>
    <cellStyle name="Note 2 15 3 2 2" xfId="22405"/>
    <cellStyle name="Note 2 15 3 2 3" xfId="22406"/>
    <cellStyle name="Note 2 15 3 2 4" xfId="22407"/>
    <cellStyle name="Note 2 15 3 3" xfId="22408"/>
    <cellStyle name="Note 2 15 3 4" xfId="22409"/>
    <cellStyle name="Note 2 15 3 5" xfId="22410"/>
    <cellStyle name="Note 2 15 4" xfId="19294"/>
    <cellStyle name="Note 2 15 4 2" xfId="22411"/>
    <cellStyle name="Note 2 15 4 3" xfId="22412"/>
    <cellStyle name="Note 2 15 4 4" xfId="22413"/>
    <cellStyle name="Note 2 16" xfId="6259"/>
    <cellStyle name="Note 2 16 2" xfId="11171"/>
    <cellStyle name="Note 2 16 2 2" xfId="14509"/>
    <cellStyle name="Note 2 16 2 2 2" xfId="19300"/>
    <cellStyle name="Note 2 16 2 3" xfId="19299"/>
    <cellStyle name="Note 2 16 3" xfId="11517"/>
    <cellStyle name="Note 2 16 3 2" xfId="19301"/>
    <cellStyle name="Note 2 16 3 2 2" xfId="22414"/>
    <cellStyle name="Note 2 16 3 2 3" xfId="22415"/>
    <cellStyle name="Note 2 16 3 2 4" xfId="22416"/>
    <cellStyle name="Note 2 16 3 3" xfId="22417"/>
    <cellStyle name="Note 2 16 3 4" xfId="22418"/>
    <cellStyle name="Note 2 16 3 5" xfId="22419"/>
    <cellStyle name="Note 2 16 4" xfId="19298"/>
    <cellStyle name="Note 2 16 4 2" xfId="22420"/>
    <cellStyle name="Note 2 16 4 3" xfId="22421"/>
    <cellStyle name="Note 2 16 4 4" xfId="22422"/>
    <cellStyle name="Note 2 17" xfId="5673"/>
    <cellStyle name="Note 2 17 2" xfId="12233"/>
    <cellStyle name="Note 2 17 2 2" xfId="19303"/>
    <cellStyle name="Note 2 17 3" xfId="19302"/>
    <cellStyle name="Note 2 18" xfId="7260"/>
    <cellStyle name="Note 2 18 2" xfId="13695"/>
    <cellStyle name="Note 2 18 2 2" xfId="19305"/>
    <cellStyle name="Note 2 18 3" xfId="19304"/>
    <cellStyle name="Note 2 19" xfId="11172"/>
    <cellStyle name="Note 2 19 2" xfId="14510"/>
    <cellStyle name="Note 2 19 2 2" xfId="19307"/>
    <cellStyle name="Note 2 19 3" xfId="19306"/>
    <cellStyle name="Note 2 2" xfId="5679"/>
    <cellStyle name="Note 2 2 2" xfId="7266"/>
    <cellStyle name="Note 2 2 2 2" xfId="13701"/>
    <cellStyle name="Note 2 2 2 2 2" xfId="19310"/>
    <cellStyle name="Note 2 2 2 3" xfId="19309"/>
    <cellStyle name="Note 2 2 3" xfId="8437"/>
    <cellStyle name="Note 2 2 3 2" xfId="11173"/>
    <cellStyle name="Note 2 2 3 2 2" xfId="14511"/>
    <cellStyle name="Note 2 2 3 2 2 2" xfId="19313"/>
    <cellStyle name="Note 2 2 3 2 3" xfId="19312"/>
    <cellStyle name="Note 2 2 3 3" xfId="14605"/>
    <cellStyle name="Note 2 2 3 3 2" xfId="19314"/>
    <cellStyle name="Note 2 2 3 3 2 2" xfId="22423"/>
    <cellStyle name="Note 2 2 3 3 2 3" xfId="22424"/>
    <cellStyle name="Note 2 2 3 3 2 4" xfId="22425"/>
    <cellStyle name="Note 2 2 3 3 3" xfId="22426"/>
    <cellStyle name="Note 2 2 3 3 4" xfId="22427"/>
    <cellStyle name="Note 2 2 3 3 5" xfId="22428"/>
    <cellStyle name="Note 2 2 3 4" xfId="19311"/>
    <cellStyle name="Note 2 2 3 4 2" xfId="22429"/>
    <cellStyle name="Note 2 2 3 4 3" xfId="22430"/>
    <cellStyle name="Note 2 2 3 4 4" xfId="22431"/>
    <cellStyle name="Note 2 2 4" xfId="12239"/>
    <cellStyle name="Note 2 2 4 2" xfId="19315"/>
    <cellStyle name="Note 2 2 5" xfId="19308"/>
    <cellStyle name="Note 2 20" xfId="11174"/>
    <cellStyle name="Note 2 20 2" xfId="14512"/>
    <cellStyle name="Note 2 20 2 2" xfId="19317"/>
    <cellStyle name="Note 2 20 3" xfId="19316"/>
    <cellStyle name="Note 2 21" xfId="11175"/>
    <cellStyle name="Note 2 21 2" xfId="14513"/>
    <cellStyle name="Note 2 21 2 2" xfId="19319"/>
    <cellStyle name="Note 2 21 2 2 2" xfId="22432"/>
    <cellStyle name="Note 2 21 2 2 3" xfId="22433"/>
    <cellStyle name="Note 2 21 2 2 4" xfId="22434"/>
    <cellStyle name="Note 2 21 2 3" xfId="22435"/>
    <cellStyle name="Note 2 21 2 4" xfId="22436"/>
    <cellStyle name="Note 2 21 2 5" xfId="22437"/>
    <cellStyle name="Note 2 21 3" xfId="19318"/>
    <cellStyle name="Note 2 21 3 2" xfId="22438"/>
    <cellStyle name="Note 2 21 3 3" xfId="22439"/>
    <cellStyle name="Note 2 21 3 4" xfId="22440"/>
    <cellStyle name="Note 2 21 4" xfId="22441"/>
    <cellStyle name="Note 2 21 5" xfId="22442"/>
    <cellStyle name="Note 2 22" xfId="19253"/>
    <cellStyle name="Note 2 22 2" xfId="22443"/>
    <cellStyle name="Note 2 22 3" xfId="22444"/>
    <cellStyle name="Note 2 22 4" xfId="22445"/>
    <cellStyle name="Note 2 3" xfId="5680"/>
    <cellStyle name="Note 2 3 2" xfId="7267"/>
    <cellStyle name="Note 2 3 2 2" xfId="13702"/>
    <cellStyle name="Note 2 3 2 2 2" xfId="19322"/>
    <cellStyle name="Note 2 3 2 3" xfId="19321"/>
    <cellStyle name="Note 2 3 3" xfId="8438"/>
    <cellStyle name="Note 2 3 3 2" xfId="11176"/>
    <cellStyle name="Note 2 3 3 2 2" xfId="14514"/>
    <cellStyle name="Note 2 3 3 2 2 2" xfId="19325"/>
    <cellStyle name="Note 2 3 3 2 3" xfId="19324"/>
    <cellStyle name="Note 2 3 3 3" xfId="14606"/>
    <cellStyle name="Note 2 3 3 3 2" xfId="19326"/>
    <cellStyle name="Note 2 3 3 3 2 2" xfId="22446"/>
    <cellStyle name="Note 2 3 3 3 2 3" xfId="22447"/>
    <cellStyle name="Note 2 3 3 3 2 4" xfId="22448"/>
    <cellStyle name="Note 2 3 3 3 3" xfId="22449"/>
    <cellStyle name="Note 2 3 3 3 4" xfId="22450"/>
    <cellStyle name="Note 2 3 3 3 5" xfId="22451"/>
    <cellStyle name="Note 2 3 3 4" xfId="19323"/>
    <cellStyle name="Note 2 3 3 4 2" xfId="22452"/>
    <cellStyle name="Note 2 3 3 4 3" xfId="22453"/>
    <cellStyle name="Note 2 3 3 4 4" xfId="22454"/>
    <cellStyle name="Note 2 3 4" xfId="12240"/>
    <cellStyle name="Note 2 3 4 2" xfId="19327"/>
    <cellStyle name="Note 2 3 5" xfId="19320"/>
    <cellStyle name="Note 2 4" xfId="5681"/>
    <cellStyle name="Note 2 4 2" xfId="7268"/>
    <cellStyle name="Note 2 4 2 2" xfId="13703"/>
    <cellStyle name="Note 2 4 2 2 2" xfId="19330"/>
    <cellStyle name="Note 2 4 2 3" xfId="19329"/>
    <cellStyle name="Note 2 4 3" xfId="8439"/>
    <cellStyle name="Note 2 4 3 2" xfId="11177"/>
    <cellStyle name="Note 2 4 3 2 2" xfId="14515"/>
    <cellStyle name="Note 2 4 3 2 2 2" xfId="19333"/>
    <cellStyle name="Note 2 4 3 2 3" xfId="19332"/>
    <cellStyle name="Note 2 4 3 3" xfId="14607"/>
    <cellStyle name="Note 2 4 3 3 2" xfId="19334"/>
    <cellStyle name="Note 2 4 3 3 2 2" xfId="22455"/>
    <cellStyle name="Note 2 4 3 3 2 3" xfId="22456"/>
    <cellStyle name="Note 2 4 3 3 2 4" xfId="22457"/>
    <cellStyle name="Note 2 4 3 3 3" xfId="22458"/>
    <cellStyle name="Note 2 4 3 3 4" xfId="22459"/>
    <cellStyle name="Note 2 4 3 3 5" xfId="22460"/>
    <cellStyle name="Note 2 4 3 4" xfId="19331"/>
    <cellStyle name="Note 2 4 3 4 2" xfId="22461"/>
    <cellStyle name="Note 2 4 3 4 3" xfId="22462"/>
    <cellStyle name="Note 2 4 3 4 4" xfId="22463"/>
    <cellStyle name="Note 2 4 4" xfId="12241"/>
    <cellStyle name="Note 2 4 4 2" xfId="19335"/>
    <cellStyle name="Note 2 4 5" xfId="19328"/>
    <cellStyle name="Note 2 5" xfId="5682"/>
    <cellStyle name="Note 2 5 2" xfId="7269"/>
    <cellStyle name="Note 2 5 2 2" xfId="13704"/>
    <cellStyle name="Note 2 5 2 2 2" xfId="19338"/>
    <cellStyle name="Note 2 5 2 3" xfId="19337"/>
    <cellStyle name="Note 2 5 3" xfId="8440"/>
    <cellStyle name="Note 2 5 3 2" xfId="11178"/>
    <cellStyle name="Note 2 5 3 2 2" xfId="14516"/>
    <cellStyle name="Note 2 5 3 2 2 2" xfId="19341"/>
    <cellStyle name="Note 2 5 3 2 3" xfId="19340"/>
    <cellStyle name="Note 2 5 3 3" xfId="14608"/>
    <cellStyle name="Note 2 5 3 3 2" xfId="19342"/>
    <cellStyle name="Note 2 5 3 3 2 2" xfId="22464"/>
    <cellStyle name="Note 2 5 3 3 2 3" xfId="22465"/>
    <cellStyle name="Note 2 5 3 3 2 4" xfId="22466"/>
    <cellStyle name="Note 2 5 3 3 3" xfId="22467"/>
    <cellStyle name="Note 2 5 3 3 4" xfId="22468"/>
    <cellStyle name="Note 2 5 3 3 5" xfId="22469"/>
    <cellStyle name="Note 2 5 3 4" xfId="19339"/>
    <cellStyle name="Note 2 5 3 4 2" xfId="22470"/>
    <cellStyle name="Note 2 5 3 4 3" xfId="22471"/>
    <cellStyle name="Note 2 5 3 4 4" xfId="22472"/>
    <cellStyle name="Note 2 5 4" xfId="12242"/>
    <cellStyle name="Note 2 5 4 2" xfId="19343"/>
    <cellStyle name="Note 2 5 5" xfId="19336"/>
    <cellStyle name="Note 2 6" xfId="5683"/>
    <cellStyle name="Note 2 6 2" xfId="7270"/>
    <cellStyle name="Note 2 6 2 2" xfId="13705"/>
    <cellStyle name="Note 2 6 2 2 2" xfId="19346"/>
    <cellStyle name="Note 2 6 2 3" xfId="19345"/>
    <cellStyle name="Note 2 6 3" xfId="8441"/>
    <cellStyle name="Note 2 6 3 2" xfId="11179"/>
    <cellStyle name="Note 2 6 3 2 2" xfId="14517"/>
    <cellStyle name="Note 2 6 3 2 2 2" xfId="19349"/>
    <cellStyle name="Note 2 6 3 2 3" xfId="19348"/>
    <cellStyle name="Note 2 6 3 3" xfId="14609"/>
    <cellStyle name="Note 2 6 3 3 2" xfId="19350"/>
    <cellStyle name="Note 2 6 3 3 2 2" xfId="22473"/>
    <cellStyle name="Note 2 6 3 3 2 3" xfId="22474"/>
    <cellStyle name="Note 2 6 3 3 2 4" xfId="22475"/>
    <cellStyle name="Note 2 6 3 3 3" xfId="22476"/>
    <cellStyle name="Note 2 6 3 3 4" xfId="22477"/>
    <cellStyle name="Note 2 6 3 3 5" xfId="22478"/>
    <cellStyle name="Note 2 6 3 4" xfId="19347"/>
    <cellStyle name="Note 2 6 3 4 2" xfId="22479"/>
    <cellStyle name="Note 2 6 3 4 3" xfId="22480"/>
    <cellStyle name="Note 2 6 3 4 4" xfId="22481"/>
    <cellStyle name="Note 2 6 4" xfId="12243"/>
    <cellStyle name="Note 2 6 4 2" xfId="19351"/>
    <cellStyle name="Note 2 6 5" xfId="19344"/>
    <cellStyle name="Note 2 7" xfId="5684"/>
    <cellStyle name="Note 2 7 2" xfId="7271"/>
    <cellStyle name="Note 2 7 2 2" xfId="13706"/>
    <cellStyle name="Note 2 7 2 2 2" xfId="19354"/>
    <cellStyle name="Note 2 7 2 3" xfId="19353"/>
    <cellStyle name="Note 2 7 3" xfId="8442"/>
    <cellStyle name="Note 2 7 3 2" xfId="11180"/>
    <cellStyle name="Note 2 7 3 2 2" xfId="14518"/>
    <cellStyle name="Note 2 7 3 2 2 2" xfId="19357"/>
    <cellStyle name="Note 2 7 3 2 3" xfId="19356"/>
    <cellStyle name="Note 2 7 3 3" xfId="14610"/>
    <cellStyle name="Note 2 7 3 3 2" xfId="19358"/>
    <cellStyle name="Note 2 7 3 3 2 2" xfId="22482"/>
    <cellStyle name="Note 2 7 3 3 2 3" xfId="22483"/>
    <cellStyle name="Note 2 7 3 3 2 4" xfId="22484"/>
    <cellStyle name="Note 2 7 3 3 3" xfId="22485"/>
    <cellStyle name="Note 2 7 3 3 4" xfId="22486"/>
    <cellStyle name="Note 2 7 3 3 5" xfId="22487"/>
    <cellStyle name="Note 2 7 3 4" xfId="19355"/>
    <cellStyle name="Note 2 7 3 4 2" xfId="22488"/>
    <cellStyle name="Note 2 7 3 4 3" xfId="22489"/>
    <cellStyle name="Note 2 7 3 4 4" xfId="22490"/>
    <cellStyle name="Note 2 7 4" xfId="12244"/>
    <cellStyle name="Note 2 7 4 2" xfId="19359"/>
    <cellStyle name="Note 2 7 5" xfId="19352"/>
    <cellStyle name="Note 2 8" xfId="5685"/>
    <cellStyle name="Note 2 8 2" xfId="7272"/>
    <cellStyle name="Note 2 8 2 2" xfId="13707"/>
    <cellStyle name="Note 2 8 2 2 2" xfId="19362"/>
    <cellStyle name="Note 2 8 2 3" xfId="19361"/>
    <cellStyle name="Note 2 8 3" xfId="8443"/>
    <cellStyle name="Note 2 8 3 2" xfId="11181"/>
    <cellStyle name="Note 2 8 3 2 2" xfId="14519"/>
    <cellStyle name="Note 2 8 3 2 2 2" xfId="19365"/>
    <cellStyle name="Note 2 8 3 2 3" xfId="19364"/>
    <cellStyle name="Note 2 8 3 3" xfId="14611"/>
    <cellStyle name="Note 2 8 3 3 2" xfId="19366"/>
    <cellStyle name="Note 2 8 3 3 2 2" xfId="22491"/>
    <cellStyle name="Note 2 8 3 3 2 3" xfId="22492"/>
    <cellStyle name="Note 2 8 3 3 2 4" xfId="22493"/>
    <cellStyle name="Note 2 8 3 3 3" xfId="22494"/>
    <cellStyle name="Note 2 8 3 3 4" xfId="22495"/>
    <cellStyle name="Note 2 8 3 3 5" xfId="22496"/>
    <cellStyle name="Note 2 8 3 4" xfId="19363"/>
    <cellStyle name="Note 2 8 3 4 2" xfId="22497"/>
    <cellStyle name="Note 2 8 3 4 3" xfId="22498"/>
    <cellStyle name="Note 2 8 3 4 4" xfId="22499"/>
    <cellStyle name="Note 2 8 4" xfId="12245"/>
    <cellStyle name="Note 2 8 4 2" xfId="19367"/>
    <cellStyle name="Note 2 8 5" xfId="19360"/>
    <cellStyle name="Note 2 9" xfId="5686"/>
    <cellStyle name="Note 2 9 2" xfId="7273"/>
    <cellStyle name="Note 2 9 2 2" xfId="13708"/>
    <cellStyle name="Note 2 9 2 2 2" xfId="19370"/>
    <cellStyle name="Note 2 9 2 3" xfId="19369"/>
    <cellStyle name="Note 2 9 3" xfId="8444"/>
    <cellStyle name="Note 2 9 3 2" xfId="11182"/>
    <cellStyle name="Note 2 9 3 2 2" xfId="14520"/>
    <cellStyle name="Note 2 9 3 2 2 2" xfId="19373"/>
    <cellStyle name="Note 2 9 3 2 3" xfId="19372"/>
    <cellStyle name="Note 2 9 3 3" xfId="14612"/>
    <cellStyle name="Note 2 9 3 3 2" xfId="19374"/>
    <cellStyle name="Note 2 9 3 3 2 2" xfId="22500"/>
    <cellStyle name="Note 2 9 3 3 2 3" xfId="22501"/>
    <cellStyle name="Note 2 9 3 3 2 4" xfId="22502"/>
    <cellStyle name="Note 2 9 3 3 3" xfId="22503"/>
    <cellStyle name="Note 2 9 3 3 4" xfId="22504"/>
    <cellStyle name="Note 2 9 3 3 5" xfId="22505"/>
    <cellStyle name="Note 2 9 3 4" xfId="19371"/>
    <cellStyle name="Note 2 9 3 4 2" xfId="22506"/>
    <cellStyle name="Note 2 9 3 4 3" xfId="22507"/>
    <cellStyle name="Note 2 9 3 4 4" xfId="22508"/>
    <cellStyle name="Note 2 9 4" xfId="12246"/>
    <cellStyle name="Note 2 9 4 2" xfId="19375"/>
    <cellStyle name="Note 2 9 5" xfId="19368"/>
    <cellStyle name="Note 3" xfId="407"/>
    <cellStyle name="Note 3 10" xfId="5688"/>
    <cellStyle name="Note 3 10 2" xfId="7275"/>
    <cellStyle name="Note 3 10 2 2" xfId="13710"/>
    <cellStyle name="Note 3 10 2 2 2" xfId="19379"/>
    <cellStyle name="Note 3 10 2 3" xfId="19378"/>
    <cellStyle name="Note 3 10 3" xfId="8445"/>
    <cellStyle name="Note 3 10 3 2" xfId="11183"/>
    <cellStyle name="Note 3 10 3 2 2" xfId="14521"/>
    <cellStyle name="Note 3 10 3 2 2 2" xfId="19382"/>
    <cellStyle name="Note 3 10 3 2 3" xfId="19381"/>
    <cellStyle name="Note 3 10 3 3" xfId="14613"/>
    <cellStyle name="Note 3 10 3 3 2" xfId="19383"/>
    <cellStyle name="Note 3 10 3 3 2 2" xfId="22509"/>
    <cellStyle name="Note 3 10 3 3 2 3" xfId="22510"/>
    <cellStyle name="Note 3 10 3 3 2 4" xfId="22511"/>
    <cellStyle name="Note 3 10 3 3 3" xfId="22512"/>
    <cellStyle name="Note 3 10 3 3 4" xfId="22513"/>
    <cellStyle name="Note 3 10 3 3 5" xfId="22514"/>
    <cellStyle name="Note 3 10 3 4" xfId="19380"/>
    <cellStyle name="Note 3 10 3 4 2" xfId="22515"/>
    <cellStyle name="Note 3 10 3 4 3" xfId="22516"/>
    <cellStyle name="Note 3 10 3 4 4" xfId="22517"/>
    <cellStyle name="Note 3 10 4" xfId="12248"/>
    <cellStyle name="Note 3 10 4 2" xfId="19384"/>
    <cellStyle name="Note 3 10 5" xfId="19377"/>
    <cellStyle name="Note 3 11" xfId="5689"/>
    <cellStyle name="Note 3 11 2" xfId="7276"/>
    <cellStyle name="Note 3 11 2 2" xfId="13711"/>
    <cellStyle name="Note 3 11 2 2 2" xfId="19387"/>
    <cellStyle name="Note 3 11 2 3" xfId="19386"/>
    <cellStyle name="Note 3 11 3" xfId="8446"/>
    <cellStyle name="Note 3 11 3 2" xfId="11184"/>
    <cellStyle name="Note 3 11 3 2 2" xfId="14522"/>
    <cellStyle name="Note 3 11 3 2 2 2" xfId="19390"/>
    <cellStyle name="Note 3 11 3 2 3" xfId="19389"/>
    <cellStyle name="Note 3 11 3 3" xfId="14614"/>
    <cellStyle name="Note 3 11 3 3 2" xfId="19391"/>
    <cellStyle name="Note 3 11 3 3 2 2" xfId="22518"/>
    <cellStyle name="Note 3 11 3 3 2 3" xfId="22519"/>
    <cellStyle name="Note 3 11 3 3 2 4" xfId="22520"/>
    <cellStyle name="Note 3 11 3 3 3" xfId="22521"/>
    <cellStyle name="Note 3 11 3 3 4" xfId="22522"/>
    <cellStyle name="Note 3 11 3 3 5" xfId="22523"/>
    <cellStyle name="Note 3 11 3 4" xfId="19388"/>
    <cellStyle name="Note 3 11 3 4 2" xfId="22524"/>
    <cellStyle name="Note 3 11 3 4 3" xfId="22525"/>
    <cellStyle name="Note 3 11 3 4 4" xfId="22526"/>
    <cellStyle name="Note 3 11 4" xfId="12249"/>
    <cellStyle name="Note 3 11 4 2" xfId="19392"/>
    <cellStyle name="Note 3 11 5" xfId="19385"/>
    <cellStyle name="Note 3 12" xfId="5690"/>
    <cellStyle name="Note 3 12 2" xfId="7277"/>
    <cellStyle name="Note 3 12 2 2" xfId="13712"/>
    <cellStyle name="Note 3 12 2 2 2" xfId="19395"/>
    <cellStyle name="Note 3 12 2 3" xfId="19394"/>
    <cellStyle name="Note 3 12 3" xfId="8447"/>
    <cellStyle name="Note 3 12 3 2" xfId="11185"/>
    <cellStyle name="Note 3 12 3 2 2" xfId="14523"/>
    <cellStyle name="Note 3 12 3 2 2 2" xfId="19398"/>
    <cellStyle name="Note 3 12 3 2 3" xfId="19397"/>
    <cellStyle name="Note 3 12 3 3" xfId="14615"/>
    <cellStyle name="Note 3 12 3 3 2" xfId="19399"/>
    <cellStyle name="Note 3 12 3 3 2 2" xfId="22527"/>
    <cellStyle name="Note 3 12 3 3 2 3" xfId="22528"/>
    <cellStyle name="Note 3 12 3 3 2 4" xfId="22529"/>
    <cellStyle name="Note 3 12 3 3 3" xfId="22530"/>
    <cellStyle name="Note 3 12 3 3 4" xfId="22531"/>
    <cellStyle name="Note 3 12 3 3 5" xfId="22532"/>
    <cellStyle name="Note 3 12 3 4" xfId="19396"/>
    <cellStyle name="Note 3 12 3 4 2" xfId="22533"/>
    <cellStyle name="Note 3 12 3 4 3" xfId="22534"/>
    <cellStyle name="Note 3 12 3 4 4" xfId="22535"/>
    <cellStyle name="Note 3 12 4" xfId="12250"/>
    <cellStyle name="Note 3 12 4 2" xfId="19400"/>
    <cellStyle name="Note 3 12 5" xfId="19393"/>
    <cellStyle name="Note 3 13" xfId="5691"/>
    <cellStyle name="Note 3 13 2" xfId="7278"/>
    <cellStyle name="Note 3 13 2 2" xfId="13713"/>
    <cellStyle name="Note 3 13 2 2 2" xfId="19403"/>
    <cellStyle name="Note 3 13 2 3" xfId="19402"/>
    <cellStyle name="Note 3 13 3" xfId="8448"/>
    <cellStyle name="Note 3 13 3 2" xfId="11186"/>
    <cellStyle name="Note 3 13 3 2 2" xfId="14524"/>
    <cellStyle name="Note 3 13 3 2 2 2" xfId="19406"/>
    <cellStyle name="Note 3 13 3 2 3" xfId="19405"/>
    <cellStyle name="Note 3 13 3 3" xfId="14616"/>
    <cellStyle name="Note 3 13 3 3 2" xfId="19407"/>
    <cellStyle name="Note 3 13 3 3 2 2" xfId="22536"/>
    <cellStyle name="Note 3 13 3 3 2 3" xfId="22537"/>
    <cellStyle name="Note 3 13 3 3 2 4" xfId="22538"/>
    <cellStyle name="Note 3 13 3 3 3" xfId="22539"/>
    <cellStyle name="Note 3 13 3 3 4" xfId="22540"/>
    <cellStyle name="Note 3 13 3 3 5" xfId="22541"/>
    <cellStyle name="Note 3 13 3 4" xfId="19404"/>
    <cellStyle name="Note 3 13 3 4 2" xfId="22542"/>
    <cellStyle name="Note 3 13 3 4 3" xfId="22543"/>
    <cellStyle name="Note 3 13 3 4 4" xfId="22544"/>
    <cellStyle name="Note 3 13 4" xfId="12251"/>
    <cellStyle name="Note 3 13 4 2" xfId="19408"/>
    <cellStyle name="Note 3 13 5" xfId="19401"/>
    <cellStyle name="Note 3 14" xfId="5692"/>
    <cellStyle name="Note 3 14 2" xfId="7279"/>
    <cellStyle name="Note 3 14 2 2" xfId="13714"/>
    <cellStyle name="Note 3 14 2 2 2" xfId="19411"/>
    <cellStyle name="Note 3 14 2 3" xfId="19410"/>
    <cellStyle name="Note 3 14 3" xfId="8449"/>
    <cellStyle name="Note 3 14 3 2" xfId="11187"/>
    <cellStyle name="Note 3 14 3 2 2" xfId="14525"/>
    <cellStyle name="Note 3 14 3 2 2 2" xfId="19414"/>
    <cellStyle name="Note 3 14 3 2 3" xfId="19413"/>
    <cellStyle name="Note 3 14 3 3" xfId="14617"/>
    <cellStyle name="Note 3 14 3 3 2" xfId="19415"/>
    <cellStyle name="Note 3 14 3 3 2 2" xfId="22545"/>
    <cellStyle name="Note 3 14 3 3 2 3" xfId="22546"/>
    <cellStyle name="Note 3 14 3 3 2 4" xfId="22547"/>
    <cellStyle name="Note 3 14 3 3 3" xfId="22548"/>
    <cellStyle name="Note 3 14 3 3 4" xfId="22549"/>
    <cellStyle name="Note 3 14 3 3 5" xfId="22550"/>
    <cellStyle name="Note 3 14 3 4" xfId="19412"/>
    <cellStyle name="Note 3 14 3 4 2" xfId="22551"/>
    <cellStyle name="Note 3 14 3 4 3" xfId="22552"/>
    <cellStyle name="Note 3 14 3 4 4" xfId="22553"/>
    <cellStyle name="Note 3 14 4" xfId="12252"/>
    <cellStyle name="Note 3 14 4 2" xfId="19416"/>
    <cellStyle name="Note 3 14 5" xfId="19409"/>
    <cellStyle name="Note 3 15" xfId="6205"/>
    <cellStyle name="Note 3 15 2" xfId="11188"/>
    <cellStyle name="Note 3 15 2 2" xfId="14526"/>
    <cellStyle name="Note 3 15 2 2 2" xfId="19419"/>
    <cellStyle name="Note 3 15 2 3" xfId="19418"/>
    <cellStyle name="Note 3 15 3" xfId="14463"/>
    <cellStyle name="Note 3 15 3 2" xfId="19420"/>
    <cellStyle name="Note 3 15 3 2 2" xfId="22554"/>
    <cellStyle name="Note 3 15 3 2 3" xfId="22555"/>
    <cellStyle name="Note 3 15 3 2 4" xfId="22556"/>
    <cellStyle name="Note 3 15 3 3" xfId="22557"/>
    <cellStyle name="Note 3 15 3 4" xfId="22558"/>
    <cellStyle name="Note 3 15 3 5" xfId="22559"/>
    <cellStyle name="Note 3 15 4" xfId="19417"/>
    <cellStyle name="Note 3 15 4 2" xfId="22560"/>
    <cellStyle name="Note 3 15 4 3" xfId="22561"/>
    <cellStyle name="Note 3 15 4 4" xfId="22562"/>
    <cellStyle name="Note 3 16" xfId="6258"/>
    <cellStyle name="Note 3 16 2" xfId="11189"/>
    <cellStyle name="Note 3 16 2 2" xfId="14527"/>
    <cellStyle name="Note 3 16 2 2 2" xfId="19423"/>
    <cellStyle name="Note 3 16 2 3" xfId="19422"/>
    <cellStyle name="Note 3 16 3" xfId="11518"/>
    <cellStyle name="Note 3 16 3 2" xfId="19424"/>
    <cellStyle name="Note 3 16 3 2 2" xfId="22563"/>
    <cellStyle name="Note 3 16 3 2 3" xfId="22564"/>
    <cellStyle name="Note 3 16 3 2 4" xfId="22565"/>
    <cellStyle name="Note 3 16 3 3" xfId="22566"/>
    <cellStyle name="Note 3 16 3 4" xfId="22567"/>
    <cellStyle name="Note 3 16 3 5" xfId="22568"/>
    <cellStyle name="Note 3 16 4" xfId="19421"/>
    <cellStyle name="Note 3 16 4 2" xfId="22569"/>
    <cellStyle name="Note 3 16 4 3" xfId="22570"/>
    <cellStyle name="Note 3 16 4 4" xfId="22571"/>
    <cellStyle name="Note 3 17" xfId="5687"/>
    <cellStyle name="Note 3 17 2" xfId="12247"/>
    <cellStyle name="Note 3 17 2 2" xfId="19426"/>
    <cellStyle name="Note 3 17 3" xfId="19425"/>
    <cellStyle name="Note 3 18" xfId="7274"/>
    <cellStyle name="Note 3 18 2" xfId="13709"/>
    <cellStyle name="Note 3 18 2 2" xfId="19428"/>
    <cellStyle name="Note 3 18 3" xfId="19427"/>
    <cellStyle name="Note 3 19" xfId="11190"/>
    <cellStyle name="Note 3 19 2" xfId="14528"/>
    <cellStyle name="Note 3 19 2 2" xfId="19430"/>
    <cellStyle name="Note 3 19 3" xfId="19429"/>
    <cellStyle name="Note 3 2" xfId="5693"/>
    <cellStyle name="Note 3 2 2" xfId="7280"/>
    <cellStyle name="Note 3 2 2 2" xfId="13715"/>
    <cellStyle name="Note 3 2 2 2 2" xfId="19433"/>
    <cellStyle name="Note 3 2 2 3" xfId="19432"/>
    <cellStyle name="Note 3 2 3" xfId="8450"/>
    <cellStyle name="Note 3 2 3 2" xfId="11191"/>
    <cellStyle name="Note 3 2 3 2 2" xfId="14529"/>
    <cellStyle name="Note 3 2 3 2 2 2" xfId="19436"/>
    <cellStyle name="Note 3 2 3 2 3" xfId="19435"/>
    <cellStyle name="Note 3 2 3 3" xfId="14618"/>
    <cellStyle name="Note 3 2 3 3 2" xfId="19437"/>
    <cellStyle name="Note 3 2 3 3 2 2" xfId="22572"/>
    <cellStyle name="Note 3 2 3 3 2 3" xfId="22573"/>
    <cellStyle name="Note 3 2 3 3 2 4" xfId="22574"/>
    <cellStyle name="Note 3 2 3 3 3" xfId="22575"/>
    <cellStyle name="Note 3 2 3 3 4" xfId="22576"/>
    <cellStyle name="Note 3 2 3 3 5" xfId="22577"/>
    <cellStyle name="Note 3 2 3 4" xfId="19434"/>
    <cellStyle name="Note 3 2 3 4 2" xfId="22578"/>
    <cellStyle name="Note 3 2 3 4 3" xfId="22579"/>
    <cellStyle name="Note 3 2 3 4 4" xfId="22580"/>
    <cellStyle name="Note 3 2 4" xfId="12253"/>
    <cellStyle name="Note 3 2 4 2" xfId="19438"/>
    <cellStyle name="Note 3 2 5" xfId="19431"/>
    <cellStyle name="Note 3 20" xfId="11192"/>
    <cellStyle name="Note 3 20 2" xfId="14530"/>
    <cellStyle name="Note 3 20 2 2" xfId="19440"/>
    <cellStyle name="Note 3 20 2 2 2" xfId="22581"/>
    <cellStyle name="Note 3 20 2 2 3" xfId="22582"/>
    <cellStyle name="Note 3 20 2 2 4" xfId="22583"/>
    <cellStyle name="Note 3 20 2 3" xfId="22584"/>
    <cellStyle name="Note 3 20 2 4" xfId="22585"/>
    <cellStyle name="Note 3 20 2 5" xfId="22586"/>
    <cellStyle name="Note 3 20 3" xfId="19439"/>
    <cellStyle name="Note 3 20 3 2" xfId="22587"/>
    <cellStyle name="Note 3 20 3 3" xfId="22588"/>
    <cellStyle name="Note 3 20 3 4" xfId="22589"/>
    <cellStyle name="Note 3 20 4" xfId="22590"/>
    <cellStyle name="Note 3 20 5" xfId="22591"/>
    <cellStyle name="Note 3 21" xfId="19376"/>
    <cellStyle name="Note 3 21 2" xfId="22592"/>
    <cellStyle name="Note 3 21 3" xfId="22593"/>
    <cellStyle name="Note 3 21 4" xfId="22594"/>
    <cellStyle name="Note 3 3" xfId="5694"/>
    <cellStyle name="Note 3 3 2" xfId="7281"/>
    <cellStyle name="Note 3 3 2 2" xfId="13716"/>
    <cellStyle name="Note 3 3 2 2 2" xfId="19443"/>
    <cellStyle name="Note 3 3 2 3" xfId="19442"/>
    <cellStyle name="Note 3 3 3" xfId="8451"/>
    <cellStyle name="Note 3 3 3 2" xfId="11193"/>
    <cellStyle name="Note 3 3 3 2 2" xfId="14531"/>
    <cellStyle name="Note 3 3 3 2 2 2" xfId="19446"/>
    <cellStyle name="Note 3 3 3 2 3" xfId="19445"/>
    <cellStyle name="Note 3 3 3 3" xfId="14619"/>
    <cellStyle name="Note 3 3 3 3 2" xfId="19447"/>
    <cellStyle name="Note 3 3 3 3 2 2" xfId="22595"/>
    <cellStyle name="Note 3 3 3 3 2 3" xfId="22596"/>
    <cellStyle name="Note 3 3 3 3 2 4" xfId="22597"/>
    <cellStyle name="Note 3 3 3 3 3" xfId="22598"/>
    <cellStyle name="Note 3 3 3 3 4" xfId="22599"/>
    <cellStyle name="Note 3 3 3 3 5" xfId="22600"/>
    <cellStyle name="Note 3 3 3 4" xfId="19444"/>
    <cellStyle name="Note 3 3 3 4 2" xfId="22601"/>
    <cellStyle name="Note 3 3 3 4 3" xfId="22602"/>
    <cellStyle name="Note 3 3 3 4 4" xfId="22603"/>
    <cellStyle name="Note 3 3 4" xfId="12254"/>
    <cellStyle name="Note 3 3 4 2" xfId="19448"/>
    <cellStyle name="Note 3 3 5" xfId="19441"/>
    <cellStyle name="Note 3 4" xfId="5695"/>
    <cellStyle name="Note 3 4 2" xfId="7282"/>
    <cellStyle name="Note 3 4 2 2" xfId="13717"/>
    <cellStyle name="Note 3 4 2 2 2" xfId="19451"/>
    <cellStyle name="Note 3 4 2 3" xfId="19450"/>
    <cellStyle name="Note 3 4 3" xfId="8452"/>
    <cellStyle name="Note 3 4 3 2" xfId="11194"/>
    <cellStyle name="Note 3 4 3 2 2" xfId="14532"/>
    <cellStyle name="Note 3 4 3 2 2 2" xfId="19454"/>
    <cellStyle name="Note 3 4 3 2 3" xfId="19453"/>
    <cellStyle name="Note 3 4 3 3" xfId="14620"/>
    <cellStyle name="Note 3 4 3 3 2" xfId="19455"/>
    <cellStyle name="Note 3 4 3 3 2 2" xfId="22604"/>
    <cellStyle name="Note 3 4 3 3 2 3" xfId="22605"/>
    <cellStyle name="Note 3 4 3 3 2 4" xfId="22606"/>
    <cellStyle name="Note 3 4 3 3 3" xfId="22607"/>
    <cellStyle name="Note 3 4 3 3 4" xfId="22608"/>
    <cellStyle name="Note 3 4 3 3 5" xfId="22609"/>
    <cellStyle name="Note 3 4 3 4" xfId="19452"/>
    <cellStyle name="Note 3 4 3 4 2" xfId="22610"/>
    <cellStyle name="Note 3 4 3 4 3" xfId="22611"/>
    <cellStyle name="Note 3 4 3 4 4" xfId="22612"/>
    <cellStyle name="Note 3 4 4" xfId="12255"/>
    <cellStyle name="Note 3 4 4 2" xfId="19456"/>
    <cellStyle name="Note 3 4 5" xfId="19449"/>
    <cellStyle name="Note 3 5" xfId="5696"/>
    <cellStyle name="Note 3 5 2" xfId="7283"/>
    <cellStyle name="Note 3 5 2 2" xfId="13718"/>
    <cellStyle name="Note 3 5 2 2 2" xfId="19459"/>
    <cellStyle name="Note 3 5 2 3" xfId="19458"/>
    <cellStyle name="Note 3 5 3" xfId="8453"/>
    <cellStyle name="Note 3 5 3 2" xfId="11195"/>
    <cellStyle name="Note 3 5 3 2 2" xfId="14533"/>
    <cellStyle name="Note 3 5 3 2 2 2" xfId="19462"/>
    <cellStyle name="Note 3 5 3 2 3" xfId="19461"/>
    <cellStyle name="Note 3 5 3 3" xfId="14621"/>
    <cellStyle name="Note 3 5 3 3 2" xfId="19463"/>
    <cellStyle name="Note 3 5 3 3 2 2" xfId="22613"/>
    <cellStyle name="Note 3 5 3 3 2 3" xfId="22614"/>
    <cellStyle name="Note 3 5 3 3 2 4" xfId="22615"/>
    <cellStyle name="Note 3 5 3 3 3" xfId="22616"/>
    <cellStyle name="Note 3 5 3 3 4" xfId="22617"/>
    <cellStyle name="Note 3 5 3 3 5" xfId="22618"/>
    <cellStyle name="Note 3 5 3 4" xfId="19460"/>
    <cellStyle name="Note 3 5 3 4 2" xfId="22619"/>
    <cellStyle name="Note 3 5 3 4 3" xfId="22620"/>
    <cellStyle name="Note 3 5 3 4 4" xfId="22621"/>
    <cellStyle name="Note 3 5 4" xfId="12256"/>
    <cellStyle name="Note 3 5 4 2" xfId="19464"/>
    <cellStyle name="Note 3 5 5" xfId="19457"/>
    <cellStyle name="Note 3 6" xfId="5697"/>
    <cellStyle name="Note 3 6 2" xfId="7284"/>
    <cellStyle name="Note 3 6 2 2" xfId="13719"/>
    <cellStyle name="Note 3 6 2 2 2" xfId="19467"/>
    <cellStyle name="Note 3 6 2 3" xfId="19466"/>
    <cellStyle name="Note 3 6 3" xfId="8454"/>
    <cellStyle name="Note 3 6 3 2" xfId="11196"/>
    <cellStyle name="Note 3 6 3 2 2" xfId="14534"/>
    <cellStyle name="Note 3 6 3 2 2 2" xfId="19470"/>
    <cellStyle name="Note 3 6 3 2 3" xfId="19469"/>
    <cellStyle name="Note 3 6 3 3" xfId="14622"/>
    <cellStyle name="Note 3 6 3 3 2" xfId="19471"/>
    <cellStyle name="Note 3 6 3 3 2 2" xfId="22622"/>
    <cellStyle name="Note 3 6 3 3 2 3" xfId="22623"/>
    <cellStyle name="Note 3 6 3 3 2 4" xfId="22624"/>
    <cellStyle name="Note 3 6 3 3 3" xfId="22625"/>
    <cellStyle name="Note 3 6 3 3 4" xfId="22626"/>
    <cellStyle name="Note 3 6 3 3 5" xfId="22627"/>
    <cellStyle name="Note 3 6 3 4" xfId="19468"/>
    <cellStyle name="Note 3 6 3 4 2" xfId="22628"/>
    <cellStyle name="Note 3 6 3 4 3" xfId="22629"/>
    <cellStyle name="Note 3 6 3 4 4" xfId="22630"/>
    <cellStyle name="Note 3 6 4" xfId="12257"/>
    <cellStyle name="Note 3 6 4 2" xfId="19472"/>
    <cellStyle name="Note 3 6 5" xfId="19465"/>
    <cellStyle name="Note 3 7" xfId="5698"/>
    <cellStyle name="Note 3 7 2" xfId="7285"/>
    <cellStyle name="Note 3 7 2 2" xfId="13720"/>
    <cellStyle name="Note 3 7 2 2 2" xfId="19475"/>
    <cellStyle name="Note 3 7 2 3" xfId="19474"/>
    <cellStyle name="Note 3 7 3" xfId="8455"/>
    <cellStyle name="Note 3 7 3 2" xfId="11197"/>
    <cellStyle name="Note 3 7 3 2 2" xfId="14535"/>
    <cellStyle name="Note 3 7 3 2 2 2" xfId="19478"/>
    <cellStyle name="Note 3 7 3 2 3" xfId="19477"/>
    <cellStyle name="Note 3 7 3 3" xfId="14623"/>
    <cellStyle name="Note 3 7 3 3 2" xfId="19479"/>
    <cellStyle name="Note 3 7 3 3 2 2" xfId="22631"/>
    <cellStyle name="Note 3 7 3 3 2 3" xfId="22632"/>
    <cellStyle name="Note 3 7 3 3 2 4" xfId="22633"/>
    <cellStyle name="Note 3 7 3 3 3" xfId="22634"/>
    <cellStyle name="Note 3 7 3 3 4" xfId="22635"/>
    <cellStyle name="Note 3 7 3 3 5" xfId="22636"/>
    <cellStyle name="Note 3 7 3 4" xfId="19476"/>
    <cellStyle name="Note 3 7 3 4 2" xfId="22637"/>
    <cellStyle name="Note 3 7 3 4 3" xfId="22638"/>
    <cellStyle name="Note 3 7 3 4 4" xfId="22639"/>
    <cellStyle name="Note 3 7 4" xfId="12258"/>
    <cellStyle name="Note 3 7 4 2" xfId="19480"/>
    <cellStyle name="Note 3 7 5" xfId="19473"/>
    <cellStyle name="Note 3 8" xfId="5699"/>
    <cellStyle name="Note 3 8 2" xfId="7286"/>
    <cellStyle name="Note 3 8 2 2" xfId="13721"/>
    <cellStyle name="Note 3 8 2 2 2" xfId="19483"/>
    <cellStyle name="Note 3 8 2 3" xfId="19482"/>
    <cellStyle name="Note 3 8 3" xfId="8456"/>
    <cellStyle name="Note 3 8 3 2" xfId="11198"/>
    <cellStyle name="Note 3 8 3 2 2" xfId="14536"/>
    <cellStyle name="Note 3 8 3 2 2 2" xfId="19486"/>
    <cellStyle name="Note 3 8 3 2 3" xfId="19485"/>
    <cellStyle name="Note 3 8 3 3" xfId="14624"/>
    <cellStyle name="Note 3 8 3 3 2" xfId="19487"/>
    <cellStyle name="Note 3 8 3 3 2 2" xfId="22640"/>
    <cellStyle name="Note 3 8 3 3 2 3" xfId="22641"/>
    <cellStyle name="Note 3 8 3 3 2 4" xfId="22642"/>
    <cellStyle name="Note 3 8 3 3 3" xfId="22643"/>
    <cellStyle name="Note 3 8 3 3 4" xfId="22644"/>
    <cellStyle name="Note 3 8 3 3 5" xfId="22645"/>
    <cellStyle name="Note 3 8 3 4" xfId="19484"/>
    <cellStyle name="Note 3 8 3 4 2" xfId="22646"/>
    <cellStyle name="Note 3 8 3 4 3" xfId="22647"/>
    <cellStyle name="Note 3 8 3 4 4" xfId="22648"/>
    <cellStyle name="Note 3 8 4" xfId="12259"/>
    <cellStyle name="Note 3 8 4 2" xfId="19488"/>
    <cellStyle name="Note 3 8 5" xfId="19481"/>
    <cellStyle name="Note 3 9" xfId="5700"/>
    <cellStyle name="Note 3 9 2" xfId="7287"/>
    <cellStyle name="Note 3 9 2 2" xfId="13722"/>
    <cellStyle name="Note 3 9 2 2 2" xfId="19491"/>
    <cellStyle name="Note 3 9 2 3" xfId="19490"/>
    <cellStyle name="Note 3 9 3" xfId="8457"/>
    <cellStyle name="Note 3 9 3 2" xfId="11199"/>
    <cellStyle name="Note 3 9 3 2 2" xfId="14537"/>
    <cellStyle name="Note 3 9 3 2 2 2" xfId="19494"/>
    <cellStyle name="Note 3 9 3 2 3" xfId="19493"/>
    <cellStyle name="Note 3 9 3 3" xfId="14625"/>
    <cellStyle name="Note 3 9 3 3 2" xfId="19495"/>
    <cellStyle name="Note 3 9 3 3 2 2" xfId="22649"/>
    <cellStyle name="Note 3 9 3 3 2 3" xfId="22650"/>
    <cellStyle name="Note 3 9 3 3 2 4" xfId="22651"/>
    <cellStyle name="Note 3 9 3 3 3" xfId="22652"/>
    <cellStyle name="Note 3 9 3 3 4" xfId="22653"/>
    <cellStyle name="Note 3 9 3 3 5" xfId="22654"/>
    <cellStyle name="Note 3 9 3 4" xfId="19492"/>
    <cellStyle name="Note 3 9 3 4 2" xfId="22655"/>
    <cellStyle name="Note 3 9 3 4 3" xfId="22656"/>
    <cellStyle name="Note 3 9 3 4 4" xfId="22657"/>
    <cellStyle name="Note 3 9 4" xfId="12260"/>
    <cellStyle name="Note 3 9 4 2" xfId="19496"/>
    <cellStyle name="Note 3 9 5" xfId="19489"/>
    <cellStyle name="Note 4" xfId="5701"/>
    <cellStyle name="Note 4 2" xfId="7288"/>
    <cellStyle name="Note 4 2 2" xfId="13723"/>
    <cellStyle name="Note 4 2 2 2" xfId="19499"/>
    <cellStyle name="Note 4 2 3" xfId="19498"/>
    <cellStyle name="Note 4 3" xfId="8458"/>
    <cellStyle name="Note 4 3 2" xfId="11200"/>
    <cellStyle name="Note 4 3 2 2" xfId="14538"/>
    <cellStyle name="Note 4 3 2 2 2" xfId="19502"/>
    <cellStyle name="Note 4 3 2 3" xfId="19501"/>
    <cellStyle name="Note 4 3 3" xfId="14626"/>
    <cellStyle name="Note 4 3 3 2" xfId="19503"/>
    <cellStyle name="Note 4 3 3 2 2" xfId="22658"/>
    <cellStyle name="Note 4 3 3 2 3" xfId="22659"/>
    <cellStyle name="Note 4 3 3 2 4" xfId="22660"/>
    <cellStyle name="Note 4 3 3 3" xfId="22661"/>
    <cellStyle name="Note 4 3 3 4" xfId="22662"/>
    <cellStyle name="Note 4 3 3 5" xfId="22663"/>
    <cellStyle name="Note 4 3 4" xfId="19500"/>
    <cellStyle name="Note 4 3 4 2" xfId="22664"/>
    <cellStyle name="Note 4 3 4 3" xfId="22665"/>
    <cellStyle name="Note 4 3 4 4" xfId="22666"/>
    <cellStyle name="Note 4 4" xfId="12261"/>
    <cellStyle name="Note 4 4 2" xfId="19504"/>
    <cellStyle name="Note 4 5" xfId="19497"/>
    <cellStyle name="Note 5" xfId="5702"/>
    <cellStyle name="Note 5 2" xfId="7289"/>
    <cellStyle name="Note 5 2 2" xfId="13724"/>
    <cellStyle name="Note 5 2 2 2" xfId="19507"/>
    <cellStyle name="Note 5 2 3" xfId="19506"/>
    <cellStyle name="Note 5 3" xfId="8459"/>
    <cellStyle name="Note 5 3 2" xfId="11201"/>
    <cellStyle name="Note 5 3 2 2" xfId="14539"/>
    <cellStyle name="Note 5 3 2 2 2" xfId="19510"/>
    <cellStyle name="Note 5 3 2 3" xfId="19509"/>
    <cellStyle name="Note 5 3 3" xfId="14627"/>
    <cellStyle name="Note 5 3 3 2" xfId="19511"/>
    <cellStyle name="Note 5 3 3 2 2" xfId="22667"/>
    <cellStyle name="Note 5 3 3 2 3" xfId="22668"/>
    <cellStyle name="Note 5 3 3 2 4" xfId="22669"/>
    <cellStyle name="Note 5 3 3 3" xfId="22670"/>
    <cellStyle name="Note 5 3 3 4" xfId="22671"/>
    <cellStyle name="Note 5 3 3 5" xfId="22672"/>
    <cellStyle name="Note 5 3 4" xfId="19508"/>
    <cellStyle name="Note 5 3 4 2" xfId="22673"/>
    <cellStyle name="Note 5 3 4 3" xfId="22674"/>
    <cellStyle name="Note 5 3 4 4" xfId="22675"/>
    <cellStyle name="Note 5 4" xfId="12262"/>
    <cellStyle name="Note 5 4 2" xfId="19512"/>
    <cellStyle name="Note 5 5" xfId="19505"/>
    <cellStyle name="Note 6" xfId="5703"/>
    <cellStyle name="Note 6 2" xfId="7290"/>
    <cellStyle name="Note 6 2 2" xfId="13725"/>
    <cellStyle name="Note 6 2 2 2" xfId="19515"/>
    <cellStyle name="Note 6 2 3" xfId="19514"/>
    <cellStyle name="Note 6 3" xfId="12263"/>
    <cellStyle name="Note 6 3 2" xfId="19516"/>
    <cellStyle name="Note 6 4" xfId="19513"/>
    <cellStyle name="Note 7" xfId="5704"/>
    <cellStyle name="Note 7 2" xfId="7291"/>
    <cellStyle name="Note 7 2 2" xfId="13726"/>
    <cellStyle name="Note 7 2 2 2" xfId="19519"/>
    <cellStyle name="Note 7 2 3" xfId="19518"/>
    <cellStyle name="Note 7 3" xfId="12264"/>
    <cellStyle name="Note 7 3 2" xfId="19520"/>
    <cellStyle name="Note 7 4" xfId="19517"/>
    <cellStyle name="Note 8" xfId="5705"/>
    <cellStyle name="Note 8 2" xfId="7292"/>
    <cellStyle name="Note 8 2 2" xfId="13727"/>
    <cellStyle name="Note 8 2 2 2" xfId="19523"/>
    <cellStyle name="Note 8 2 3" xfId="19522"/>
    <cellStyle name="Note 8 3" xfId="12265"/>
    <cellStyle name="Note 8 3 2" xfId="19524"/>
    <cellStyle name="Note 8 4" xfId="19521"/>
    <cellStyle name="Note 9" xfId="5706"/>
    <cellStyle name="Note 9 2" xfId="7293"/>
    <cellStyle name="Note 9 2 2" xfId="13728"/>
    <cellStyle name="Note 9 2 2 2" xfId="19527"/>
    <cellStyle name="Note 9 2 3" xfId="19526"/>
    <cellStyle name="Note 9 3" xfId="12266"/>
    <cellStyle name="Note 9 3 2" xfId="19528"/>
    <cellStyle name="Note 9 4" xfId="19525"/>
    <cellStyle name="Output 10" xfId="5707"/>
    <cellStyle name="Output 10 2" xfId="7294"/>
    <cellStyle name="Output 10 2 2" xfId="13729"/>
    <cellStyle name="Output 10 2 2 2" xfId="19531"/>
    <cellStyle name="Output 10 2 3" xfId="19530"/>
    <cellStyle name="Output 10 3" xfId="12267"/>
    <cellStyle name="Output 10 3 2" xfId="19532"/>
    <cellStyle name="Output 10 4" xfId="19529"/>
    <cellStyle name="Output 11" xfId="5708"/>
    <cellStyle name="Output 11 2" xfId="7295"/>
    <cellStyle name="Output 11 2 2" xfId="13730"/>
    <cellStyle name="Output 11 2 2 2" xfId="19535"/>
    <cellStyle name="Output 11 2 3" xfId="19534"/>
    <cellStyle name="Output 11 3" xfId="12268"/>
    <cellStyle name="Output 11 3 2" xfId="19536"/>
    <cellStyle name="Output 11 4" xfId="19533"/>
    <cellStyle name="Output 12" xfId="5709"/>
    <cellStyle name="Output 12 2" xfId="7296"/>
    <cellStyle name="Output 12 2 2" xfId="13731"/>
    <cellStyle name="Output 12 2 2 2" xfId="19539"/>
    <cellStyle name="Output 12 2 3" xfId="19538"/>
    <cellStyle name="Output 12 3" xfId="12269"/>
    <cellStyle name="Output 12 3 2" xfId="19540"/>
    <cellStyle name="Output 12 4" xfId="19537"/>
    <cellStyle name="Output 13" xfId="5710"/>
    <cellStyle name="Output 13 2" xfId="7297"/>
    <cellStyle name="Output 13 2 2" xfId="13732"/>
    <cellStyle name="Output 13 2 2 2" xfId="19543"/>
    <cellStyle name="Output 13 2 3" xfId="19542"/>
    <cellStyle name="Output 13 3" xfId="12270"/>
    <cellStyle name="Output 13 3 2" xfId="19544"/>
    <cellStyle name="Output 13 4" xfId="19541"/>
    <cellStyle name="Output 14" xfId="5711"/>
    <cellStyle name="Output 14 2" xfId="7298"/>
    <cellStyle name="Output 14 2 2" xfId="13733"/>
    <cellStyle name="Output 14 2 2 2" xfId="19547"/>
    <cellStyle name="Output 14 2 3" xfId="19546"/>
    <cellStyle name="Output 14 3" xfId="12271"/>
    <cellStyle name="Output 14 3 2" xfId="19548"/>
    <cellStyle name="Output 14 4" xfId="19545"/>
    <cellStyle name="Output 15" xfId="5712"/>
    <cellStyle name="Output 15 2" xfId="7299"/>
    <cellStyle name="Output 15 2 2" xfId="13734"/>
    <cellStyle name="Output 15 2 2 2" xfId="19551"/>
    <cellStyle name="Output 15 2 3" xfId="19550"/>
    <cellStyle name="Output 15 3" xfId="12272"/>
    <cellStyle name="Output 15 3 2" xfId="19552"/>
    <cellStyle name="Output 15 4" xfId="19549"/>
    <cellStyle name="Output 16" xfId="5713"/>
    <cellStyle name="Output 16 2" xfId="7300"/>
    <cellStyle name="Output 16 2 2" xfId="13735"/>
    <cellStyle name="Output 16 2 2 2" xfId="19555"/>
    <cellStyle name="Output 16 2 3" xfId="19554"/>
    <cellStyle name="Output 16 3" xfId="12273"/>
    <cellStyle name="Output 16 3 2" xfId="19556"/>
    <cellStyle name="Output 16 4" xfId="19553"/>
    <cellStyle name="Output 2" xfId="408"/>
    <cellStyle name="Output 2 10" xfId="5715"/>
    <cellStyle name="Output 2 10 2" xfId="7302"/>
    <cellStyle name="Output 2 10 2 2" xfId="13737"/>
    <cellStyle name="Output 2 10 2 2 2" xfId="19560"/>
    <cellStyle name="Output 2 10 2 3" xfId="19559"/>
    <cellStyle name="Output 2 10 3" xfId="8460"/>
    <cellStyle name="Output 2 10 3 2" xfId="14408"/>
    <cellStyle name="Output 2 10 3 2 2" xfId="19562"/>
    <cellStyle name="Output 2 10 3 2 2 2" xfId="22676"/>
    <cellStyle name="Output 2 10 3 2 2 3" xfId="22677"/>
    <cellStyle name="Output 2 10 3 2 2 4" xfId="22678"/>
    <cellStyle name="Output 2 10 3 2 3" xfId="22679"/>
    <cellStyle name="Output 2 10 3 2 4" xfId="22680"/>
    <cellStyle name="Output 2 10 3 2 5" xfId="22681"/>
    <cellStyle name="Output 2 10 3 3" xfId="19561"/>
    <cellStyle name="Output 2 10 3 3 2" xfId="22682"/>
    <cellStyle name="Output 2 10 3 3 3" xfId="22683"/>
    <cellStyle name="Output 2 10 3 3 4" xfId="22684"/>
    <cellStyle name="Output 2 10 4" xfId="12275"/>
    <cellStyle name="Output 2 10 4 2" xfId="19563"/>
    <cellStyle name="Output 2 10 5" xfId="19558"/>
    <cellStyle name="Output 2 11" xfId="5716"/>
    <cellStyle name="Output 2 11 2" xfId="7303"/>
    <cellStyle name="Output 2 11 2 2" xfId="13738"/>
    <cellStyle name="Output 2 11 2 2 2" xfId="19566"/>
    <cellStyle name="Output 2 11 2 3" xfId="19565"/>
    <cellStyle name="Output 2 11 3" xfId="8461"/>
    <cellStyle name="Output 2 11 3 2" xfId="14409"/>
    <cellStyle name="Output 2 11 3 2 2" xfId="19568"/>
    <cellStyle name="Output 2 11 3 2 2 2" xfId="22685"/>
    <cellStyle name="Output 2 11 3 2 2 3" xfId="22686"/>
    <cellStyle name="Output 2 11 3 2 2 4" xfId="22687"/>
    <cellStyle name="Output 2 11 3 2 3" xfId="22688"/>
    <cellStyle name="Output 2 11 3 2 4" xfId="22689"/>
    <cellStyle name="Output 2 11 3 2 5" xfId="22690"/>
    <cellStyle name="Output 2 11 3 3" xfId="19567"/>
    <cellStyle name="Output 2 11 3 3 2" xfId="22691"/>
    <cellStyle name="Output 2 11 3 3 3" xfId="22692"/>
    <cellStyle name="Output 2 11 3 3 4" xfId="22693"/>
    <cellStyle name="Output 2 11 4" xfId="12276"/>
    <cellStyle name="Output 2 11 4 2" xfId="19569"/>
    <cellStyle name="Output 2 11 5" xfId="19564"/>
    <cellStyle name="Output 2 12" xfId="5717"/>
    <cellStyle name="Output 2 12 2" xfId="7304"/>
    <cellStyle name="Output 2 12 2 2" xfId="13739"/>
    <cellStyle name="Output 2 12 2 2 2" xfId="19572"/>
    <cellStyle name="Output 2 12 2 3" xfId="19571"/>
    <cellStyle name="Output 2 12 3" xfId="8462"/>
    <cellStyle name="Output 2 12 3 2" xfId="14410"/>
    <cellStyle name="Output 2 12 3 2 2" xfId="19574"/>
    <cellStyle name="Output 2 12 3 2 2 2" xfId="22694"/>
    <cellStyle name="Output 2 12 3 2 2 3" xfId="22695"/>
    <cellStyle name="Output 2 12 3 2 2 4" xfId="22696"/>
    <cellStyle name="Output 2 12 3 2 3" xfId="22697"/>
    <cellStyle name="Output 2 12 3 2 4" xfId="22698"/>
    <cellStyle name="Output 2 12 3 2 5" xfId="22699"/>
    <cellStyle name="Output 2 12 3 3" xfId="19573"/>
    <cellStyle name="Output 2 12 3 3 2" xfId="22700"/>
    <cellStyle name="Output 2 12 3 3 3" xfId="22701"/>
    <cellStyle name="Output 2 12 3 3 4" xfId="22702"/>
    <cellStyle name="Output 2 12 4" xfId="12277"/>
    <cellStyle name="Output 2 12 4 2" xfId="19575"/>
    <cellStyle name="Output 2 12 5" xfId="19570"/>
    <cellStyle name="Output 2 13" xfId="5718"/>
    <cellStyle name="Output 2 13 2" xfId="7305"/>
    <cellStyle name="Output 2 13 2 2" xfId="13740"/>
    <cellStyle name="Output 2 13 2 2 2" xfId="19578"/>
    <cellStyle name="Output 2 13 2 3" xfId="19577"/>
    <cellStyle name="Output 2 13 3" xfId="8463"/>
    <cellStyle name="Output 2 13 3 2" xfId="14411"/>
    <cellStyle name="Output 2 13 3 2 2" xfId="19580"/>
    <cellStyle name="Output 2 13 3 2 2 2" xfId="22703"/>
    <cellStyle name="Output 2 13 3 2 2 3" xfId="22704"/>
    <cellStyle name="Output 2 13 3 2 2 4" xfId="22705"/>
    <cellStyle name="Output 2 13 3 2 3" xfId="22706"/>
    <cellStyle name="Output 2 13 3 2 4" xfId="22707"/>
    <cellStyle name="Output 2 13 3 2 5" xfId="22708"/>
    <cellStyle name="Output 2 13 3 3" xfId="19579"/>
    <cellStyle name="Output 2 13 3 3 2" xfId="22709"/>
    <cellStyle name="Output 2 13 3 3 3" xfId="22710"/>
    <cellStyle name="Output 2 13 3 3 4" xfId="22711"/>
    <cellStyle name="Output 2 13 4" xfId="12278"/>
    <cellStyle name="Output 2 13 4 2" xfId="19581"/>
    <cellStyle name="Output 2 13 5" xfId="19576"/>
    <cellStyle name="Output 2 14" xfId="5719"/>
    <cellStyle name="Output 2 14 2" xfId="7306"/>
    <cellStyle name="Output 2 14 2 2" xfId="13741"/>
    <cellStyle name="Output 2 14 2 2 2" xfId="19584"/>
    <cellStyle name="Output 2 14 2 3" xfId="19583"/>
    <cellStyle name="Output 2 14 3" xfId="8464"/>
    <cellStyle name="Output 2 14 3 2" xfId="14412"/>
    <cellStyle name="Output 2 14 3 2 2" xfId="19586"/>
    <cellStyle name="Output 2 14 3 2 2 2" xfId="22712"/>
    <cellStyle name="Output 2 14 3 2 2 3" xfId="22713"/>
    <cellStyle name="Output 2 14 3 2 2 4" xfId="22714"/>
    <cellStyle name="Output 2 14 3 2 3" xfId="22715"/>
    <cellStyle name="Output 2 14 3 2 4" xfId="22716"/>
    <cellStyle name="Output 2 14 3 2 5" xfId="22717"/>
    <cellStyle name="Output 2 14 3 3" xfId="19585"/>
    <cellStyle name="Output 2 14 3 3 2" xfId="22718"/>
    <cellStyle name="Output 2 14 3 3 3" xfId="22719"/>
    <cellStyle name="Output 2 14 3 3 4" xfId="22720"/>
    <cellStyle name="Output 2 14 4" xfId="12279"/>
    <cellStyle name="Output 2 14 4 2" xfId="19587"/>
    <cellStyle name="Output 2 14 5" xfId="19582"/>
    <cellStyle name="Output 2 15" xfId="5720"/>
    <cellStyle name="Output 2 15 2" xfId="7307"/>
    <cellStyle name="Output 2 15 2 2" xfId="13742"/>
    <cellStyle name="Output 2 15 2 2 2" xfId="19590"/>
    <cellStyle name="Output 2 15 2 3" xfId="19589"/>
    <cellStyle name="Output 2 15 3" xfId="8465"/>
    <cellStyle name="Output 2 15 3 2" xfId="14413"/>
    <cellStyle name="Output 2 15 3 2 2" xfId="19592"/>
    <cellStyle name="Output 2 15 3 2 2 2" xfId="22721"/>
    <cellStyle name="Output 2 15 3 2 2 3" xfId="22722"/>
    <cellStyle name="Output 2 15 3 2 2 4" xfId="22723"/>
    <cellStyle name="Output 2 15 3 2 3" xfId="22724"/>
    <cellStyle name="Output 2 15 3 2 4" xfId="22725"/>
    <cellStyle name="Output 2 15 3 2 5" xfId="22726"/>
    <cellStyle name="Output 2 15 3 3" xfId="19591"/>
    <cellStyle name="Output 2 15 3 3 2" xfId="22727"/>
    <cellStyle name="Output 2 15 3 3 3" xfId="22728"/>
    <cellStyle name="Output 2 15 3 3 4" xfId="22729"/>
    <cellStyle name="Output 2 15 4" xfId="12280"/>
    <cellStyle name="Output 2 15 4 2" xfId="19593"/>
    <cellStyle name="Output 2 15 5" xfId="19588"/>
    <cellStyle name="Output 2 16" xfId="5721"/>
    <cellStyle name="Output 2 16 2" xfId="7308"/>
    <cellStyle name="Output 2 16 2 2" xfId="13743"/>
    <cellStyle name="Output 2 16 2 2 2" xfId="19596"/>
    <cellStyle name="Output 2 16 2 3" xfId="19595"/>
    <cellStyle name="Output 2 16 3" xfId="8466"/>
    <cellStyle name="Output 2 16 3 2" xfId="14414"/>
    <cellStyle name="Output 2 16 3 2 2" xfId="19598"/>
    <cellStyle name="Output 2 16 3 2 2 2" xfId="22730"/>
    <cellStyle name="Output 2 16 3 2 2 3" xfId="22731"/>
    <cellStyle name="Output 2 16 3 2 2 4" xfId="22732"/>
    <cellStyle name="Output 2 16 3 2 3" xfId="22733"/>
    <cellStyle name="Output 2 16 3 2 4" xfId="22734"/>
    <cellStyle name="Output 2 16 3 2 5" xfId="22735"/>
    <cellStyle name="Output 2 16 3 3" xfId="19597"/>
    <cellStyle name="Output 2 16 3 3 2" xfId="22736"/>
    <cellStyle name="Output 2 16 3 3 3" xfId="22737"/>
    <cellStyle name="Output 2 16 3 3 4" xfId="22738"/>
    <cellStyle name="Output 2 16 4" xfId="12281"/>
    <cellStyle name="Output 2 16 4 2" xfId="19599"/>
    <cellStyle name="Output 2 16 5" xfId="19594"/>
    <cellStyle name="Output 2 17" xfId="5722"/>
    <cellStyle name="Output 2 17 2" xfId="5723"/>
    <cellStyle name="Output 2 17 2 2" xfId="5724"/>
    <cellStyle name="Output 2 17 2 2 2" xfId="7311"/>
    <cellStyle name="Output 2 17 2 2 2 2" xfId="13746"/>
    <cellStyle name="Output 2 17 2 2 2 2 2" xfId="19604"/>
    <cellStyle name="Output 2 17 2 2 2 3" xfId="19603"/>
    <cellStyle name="Output 2 17 2 2 3" xfId="12284"/>
    <cellStyle name="Output 2 17 2 2 3 2" xfId="19605"/>
    <cellStyle name="Output 2 17 2 2 4" xfId="19602"/>
    <cellStyle name="Output 2 17 2 3" xfId="5725"/>
    <cellStyle name="Output 2 17 2 3 2" xfId="7312"/>
    <cellStyle name="Output 2 17 2 3 2 2" xfId="13747"/>
    <cellStyle name="Output 2 17 2 3 2 2 2" xfId="19608"/>
    <cellStyle name="Output 2 17 2 3 2 3" xfId="19607"/>
    <cellStyle name="Output 2 17 2 3 3" xfId="12285"/>
    <cellStyle name="Output 2 17 2 3 3 2" xfId="19609"/>
    <cellStyle name="Output 2 17 2 3 4" xfId="19606"/>
    <cellStyle name="Output 2 17 2 4" xfId="7310"/>
    <cellStyle name="Output 2 17 2 4 2" xfId="13745"/>
    <cellStyle name="Output 2 17 2 4 2 2" xfId="19611"/>
    <cellStyle name="Output 2 17 2 4 3" xfId="19610"/>
    <cellStyle name="Output 2 17 2 5" xfId="8468"/>
    <cellStyle name="Output 2 17 2 5 2" xfId="14415"/>
    <cellStyle name="Output 2 17 2 5 2 2" xfId="19613"/>
    <cellStyle name="Output 2 17 2 5 2 2 2" xfId="22739"/>
    <cellStyle name="Output 2 17 2 5 2 2 3" xfId="22740"/>
    <cellStyle name="Output 2 17 2 5 2 2 4" xfId="22741"/>
    <cellStyle name="Output 2 17 2 5 2 3" xfId="22742"/>
    <cellStyle name="Output 2 17 2 5 2 4" xfId="22743"/>
    <cellStyle name="Output 2 17 2 5 2 5" xfId="22744"/>
    <cellStyle name="Output 2 17 2 5 3" xfId="19612"/>
    <cellStyle name="Output 2 17 2 5 3 2" xfId="22745"/>
    <cellStyle name="Output 2 17 2 5 3 3" xfId="22746"/>
    <cellStyle name="Output 2 17 2 5 3 4" xfId="22747"/>
    <cellStyle name="Output 2 17 2 6" xfId="12283"/>
    <cellStyle name="Output 2 17 2 6 2" xfId="19614"/>
    <cellStyle name="Output 2 17 2 7" xfId="19601"/>
    <cellStyle name="Output 2 17 3" xfId="5726"/>
    <cellStyle name="Output 2 17 3 2" xfId="7313"/>
    <cellStyle name="Output 2 17 3 2 2" xfId="13748"/>
    <cellStyle name="Output 2 17 3 2 2 2" xfId="19617"/>
    <cellStyle name="Output 2 17 3 2 3" xfId="19616"/>
    <cellStyle name="Output 2 17 3 3" xfId="8469"/>
    <cellStyle name="Output 2 17 3 3 2" xfId="14416"/>
    <cellStyle name="Output 2 17 3 3 2 2" xfId="19619"/>
    <cellStyle name="Output 2 17 3 3 2 2 2" xfId="22748"/>
    <cellStyle name="Output 2 17 3 3 2 2 3" xfId="22749"/>
    <cellStyle name="Output 2 17 3 3 2 2 4" xfId="22750"/>
    <cellStyle name="Output 2 17 3 3 2 3" xfId="22751"/>
    <cellStyle name="Output 2 17 3 3 2 4" xfId="22752"/>
    <cellStyle name="Output 2 17 3 3 2 5" xfId="22753"/>
    <cellStyle name="Output 2 17 3 3 3" xfId="19618"/>
    <cellStyle name="Output 2 17 3 3 3 2" xfId="22754"/>
    <cellStyle name="Output 2 17 3 3 3 3" xfId="22755"/>
    <cellStyle name="Output 2 17 3 3 3 4" xfId="22756"/>
    <cellStyle name="Output 2 17 3 4" xfId="12286"/>
    <cellStyle name="Output 2 17 3 4 2" xfId="19620"/>
    <cellStyle name="Output 2 17 3 5" xfId="19615"/>
    <cellStyle name="Output 2 17 4" xfId="7309"/>
    <cellStyle name="Output 2 17 4 2" xfId="13744"/>
    <cellStyle name="Output 2 17 4 2 2" xfId="19622"/>
    <cellStyle name="Output 2 17 4 3" xfId="19621"/>
    <cellStyle name="Output 2 17 5" xfId="8467"/>
    <cellStyle name="Output 2 17 6" xfId="12282"/>
    <cellStyle name="Output 2 17 6 2" xfId="19623"/>
    <cellStyle name="Output 2 17 7" xfId="19600"/>
    <cellStyle name="Output 2 18" xfId="5727"/>
    <cellStyle name="Output 2 18 2" xfId="7314"/>
    <cellStyle name="Output 2 18 2 2" xfId="13749"/>
    <cellStyle name="Output 2 18 2 2 2" xfId="19626"/>
    <cellStyle name="Output 2 18 2 3" xfId="19625"/>
    <cellStyle name="Output 2 18 3" xfId="8470"/>
    <cellStyle name="Output 2 18 3 2" xfId="14417"/>
    <cellStyle name="Output 2 18 3 2 2" xfId="19628"/>
    <cellStyle name="Output 2 18 3 2 2 2" xfId="22757"/>
    <cellStyle name="Output 2 18 3 2 2 3" xfId="22758"/>
    <cellStyle name="Output 2 18 3 2 2 4" xfId="22759"/>
    <cellStyle name="Output 2 18 3 2 3" xfId="22760"/>
    <cellStyle name="Output 2 18 3 2 4" xfId="22761"/>
    <cellStyle name="Output 2 18 3 2 5" xfId="22762"/>
    <cellStyle name="Output 2 18 3 3" xfId="19627"/>
    <cellStyle name="Output 2 18 3 3 2" xfId="22763"/>
    <cellStyle name="Output 2 18 3 3 3" xfId="22764"/>
    <cellStyle name="Output 2 18 3 3 4" xfId="22765"/>
    <cellStyle name="Output 2 18 4" xfId="12287"/>
    <cellStyle name="Output 2 18 4 2" xfId="19629"/>
    <cellStyle name="Output 2 18 5" xfId="19624"/>
    <cellStyle name="Output 2 19" xfId="5728"/>
    <cellStyle name="Output 2 19 2" xfId="7315"/>
    <cellStyle name="Output 2 19 2 2" xfId="13750"/>
    <cellStyle name="Output 2 19 2 2 2" xfId="19632"/>
    <cellStyle name="Output 2 19 2 3" xfId="19631"/>
    <cellStyle name="Output 2 19 3" xfId="8471"/>
    <cellStyle name="Output 2 19 4" xfId="12288"/>
    <cellStyle name="Output 2 19 4 2" xfId="19633"/>
    <cellStyle name="Output 2 19 5" xfId="19630"/>
    <cellStyle name="Output 2 2" xfId="5729"/>
    <cellStyle name="Output 2 2 10" xfId="5730"/>
    <cellStyle name="Output 2 2 10 2" xfId="7317"/>
    <cellStyle name="Output 2 2 10 2 2" xfId="13752"/>
    <cellStyle name="Output 2 2 10 2 2 2" xfId="19637"/>
    <cellStyle name="Output 2 2 10 2 3" xfId="19636"/>
    <cellStyle name="Output 2 2 10 3" xfId="12290"/>
    <cellStyle name="Output 2 2 10 3 2" xfId="19638"/>
    <cellStyle name="Output 2 2 10 4" xfId="19635"/>
    <cellStyle name="Output 2 2 11" xfId="5731"/>
    <cellStyle name="Output 2 2 11 2" xfId="7318"/>
    <cellStyle name="Output 2 2 11 2 2" xfId="13753"/>
    <cellStyle name="Output 2 2 11 2 2 2" xfId="19641"/>
    <cellStyle name="Output 2 2 11 2 3" xfId="19640"/>
    <cellStyle name="Output 2 2 11 3" xfId="12291"/>
    <cellStyle name="Output 2 2 11 3 2" xfId="19642"/>
    <cellStyle name="Output 2 2 11 4" xfId="19639"/>
    <cellStyle name="Output 2 2 12" xfId="5732"/>
    <cellStyle name="Output 2 2 12 2" xfId="7319"/>
    <cellStyle name="Output 2 2 12 2 2" xfId="13754"/>
    <cellStyle name="Output 2 2 12 2 2 2" xfId="19645"/>
    <cellStyle name="Output 2 2 12 2 3" xfId="19644"/>
    <cellStyle name="Output 2 2 12 3" xfId="12292"/>
    <cellStyle name="Output 2 2 12 3 2" xfId="19646"/>
    <cellStyle name="Output 2 2 12 4" xfId="19643"/>
    <cellStyle name="Output 2 2 13" xfId="5733"/>
    <cellStyle name="Output 2 2 13 2" xfId="7320"/>
    <cellStyle name="Output 2 2 13 2 2" xfId="13755"/>
    <cellStyle name="Output 2 2 13 2 2 2" xfId="19649"/>
    <cellStyle name="Output 2 2 13 2 3" xfId="19648"/>
    <cellStyle name="Output 2 2 13 3" xfId="12293"/>
    <cellStyle name="Output 2 2 13 3 2" xfId="19650"/>
    <cellStyle name="Output 2 2 13 4" xfId="19647"/>
    <cellStyle name="Output 2 2 14" xfId="5734"/>
    <cellStyle name="Output 2 2 14 2" xfId="7321"/>
    <cellStyle name="Output 2 2 14 2 2" xfId="13756"/>
    <cellStyle name="Output 2 2 14 2 2 2" xfId="19653"/>
    <cellStyle name="Output 2 2 14 2 3" xfId="19652"/>
    <cellStyle name="Output 2 2 14 3" xfId="12294"/>
    <cellStyle name="Output 2 2 14 3 2" xfId="19654"/>
    <cellStyle name="Output 2 2 14 4" xfId="19651"/>
    <cellStyle name="Output 2 2 15" xfId="5735"/>
    <cellStyle name="Output 2 2 15 2" xfId="7322"/>
    <cellStyle name="Output 2 2 15 2 2" xfId="13757"/>
    <cellStyle name="Output 2 2 15 2 2 2" xfId="19657"/>
    <cellStyle name="Output 2 2 15 2 3" xfId="19656"/>
    <cellStyle name="Output 2 2 15 3" xfId="12295"/>
    <cellStyle name="Output 2 2 15 3 2" xfId="19658"/>
    <cellStyle name="Output 2 2 15 4" xfId="19655"/>
    <cellStyle name="Output 2 2 16" xfId="5736"/>
    <cellStyle name="Output 2 2 16 2" xfId="7323"/>
    <cellStyle name="Output 2 2 16 2 2" xfId="13758"/>
    <cellStyle name="Output 2 2 16 2 2 2" xfId="19661"/>
    <cellStyle name="Output 2 2 16 2 3" xfId="19660"/>
    <cellStyle name="Output 2 2 16 3" xfId="12296"/>
    <cellStyle name="Output 2 2 16 3 2" xfId="19662"/>
    <cellStyle name="Output 2 2 16 4" xfId="19659"/>
    <cellStyle name="Output 2 2 17" xfId="7316"/>
    <cellStyle name="Output 2 2 17 2" xfId="13751"/>
    <cellStyle name="Output 2 2 17 2 2" xfId="19664"/>
    <cellStyle name="Output 2 2 17 3" xfId="19663"/>
    <cellStyle name="Output 2 2 18" xfId="8472"/>
    <cellStyle name="Output 2 2 18 2" xfId="14418"/>
    <cellStyle name="Output 2 2 18 2 2" xfId="19666"/>
    <cellStyle name="Output 2 2 18 2 2 2" xfId="22766"/>
    <cellStyle name="Output 2 2 18 2 2 3" xfId="22767"/>
    <cellStyle name="Output 2 2 18 2 2 4" xfId="22768"/>
    <cellStyle name="Output 2 2 18 2 3" xfId="22769"/>
    <cellStyle name="Output 2 2 18 2 4" xfId="22770"/>
    <cellStyle name="Output 2 2 18 2 5" xfId="22771"/>
    <cellStyle name="Output 2 2 18 3" xfId="19665"/>
    <cellStyle name="Output 2 2 18 3 2" xfId="22772"/>
    <cellStyle name="Output 2 2 18 3 3" xfId="22773"/>
    <cellStyle name="Output 2 2 18 3 4" xfId="22774"/>
    <cellStyle name="Output 2 2 19" xfId="12289"/>
    <cellStyle name="Output 2 2 19 2" xfId="19667"/>
    <cellStyle name="Output 2 2 2" xfId="5737"/>
    <cellStyle name="Output 2 2 2 2" xfId="7324"/>
    <cellStyle name="Output 2 2 2 2 2" xfId="13759"/>
    <cellStyle name="Output 2 2 2 2 2 2" xfId="19670"/>
    <cellStyle name="Output 2 2 2 2 3" xfId="19669"/>
    <cellStyle name="Output 2 2 2 3" xfId="12297"/>
    <cellStyle name="Output 2 2 2 3 2" xfId="19671"/>
    <cellStyle name="Output 2 2 2 4" xfId="19668"/>
    <cellStyle name="Output 2 2 20" xfId="19634"/>
    <cellStyle name="Output 2 2 3" xfId="5738"/>
    <cellStyle name="Output 2 2 3 2" xfId="7325"/>
    <cellStyle name="Output 2 2 3 2 2" xfId="13760"/>
    <cellStyle name="Output 2 2 3 2 2 2" xfId="19674"/>
    <cellStyle name="Output 2 2 3 2 3" xfId="19673"/>
    <cellStyle name="Output 2 2 3 3" xfId="12298"/>
    <cellStyle name="Output 2 2 3 3 2" xfId="19675"/>
    <cellStyle name="Output 2 2 3 4" xfId="19672"/>
    <cellStyle name="Output 2 2 4" xfId="5739"/>
    <cellStyle name="Output 2 2 4 2" xfId="7326"/>
    <cellStyle name="Output 2 2 4 2 2" xfId="13761"/>
    <cellStyle name="Output 2 2 4 2 2 2" xfId="19678"/>
    <cellStyle name="Output 2 2 4 2 3" xfId="19677"/>
    <cellStyle name="Output 2 2 4 3" xfId="12299"/>
    <cellStyle name="Output 2 2 4 3 2" xfId="19679"/>
    <cellStyle name="Output 2 2 4 4" xfId="19676"/>
    <cellStyle name="Output 2 2 5" xfId="5740"/>
    <cellStyle name="Output 2 2 5 2" xfId="7327"/>
    <cellStyle name="Output 2 2 5 2 2" xfId="13762"/>
    <cellStyle name="Output 2 2 5 2 2 2" xfId="19682"/>
    <cellStyle name="Output 2 2 5 2 3" xfId="19681"/>
    <cellStyle name="Output 2 2 5 3" xfId="12300"/>
    <cellStyle name="Output 2 2 5 3 2" xfId="19683"/>
    <cellStyle name="Output 2 2 5 4" xfId="19680"/>
    <cellStyle name="Output 2 2 6" xfId="5741"/>
    <cellStyle name="Output 2 2 6 2" xfId="7328"/>
    <cellStyle name="Output 2 2 6 2 2" xfId="13763"/>
    <cellStyle name="Output 2 2 6 2 2 2" xfId="19686"/>
    <cellStyle name="Output 2 2 6 2 3" xfId="19685"/>
    <cellStyle name="Output 2 2 6 3" xfId="12301"/>
    <cellStyle name="Output 2 2 6 3 2" xfId="19687"/>
    <cellStyle name="Output 2 2 6 4" xfId="19684"/>
    <cellStyle name="Output 2 2 7" xfId="5742"/>
    <cellStyle name="Output 2 2 7 2" xfId="7329"/>
    <cellStyle name="Output 2 2 7 2 2" xfId="13764"/>
    <cellStyle name="Output 2 2 7 2 2 2" xfId="19690"/>
    <cellStyle name="Output 2 2 7 2 3" xfId="19689"/>
    <cellStyle name="Output 2 2 7 3" xfId="12302"/>
    <cellStyle name="Output 2 2 7 3 2" xfId="19691"/>
    <cellStyle name="Output 2 2 7 4" xfId="19688"/>
    <cellStyle name="Output 2 2 8" xfId="5743"/>
    <cellStyle name="Output 2 2 8 2" xfId="7330"/>
    <cellStyle name="Output 2 2 8 2 2" xfId="13765"/>
    <cellStyle name="Output 2 2 8 2 2 2" xfId="19694"/>
    <cellStyle name="Output 2 2 8 2 3" xfId="19693"/>
    <cellStyle name="Output 2 2 8 3" xfId="12303"/>
    <cellStyle name="Output 2 2 8 3 2" xfId="19695"/>
    <cellStyle name="Output 2 2 8 4" xfId="19692"/>
    <cellStyle name="Output 2 2 9" xfId="5744"/>
    <cellStyle name="Output 2 2 9 2" xfId="7331"/>
    <cellStyle name="Output 2 2 9 2 2" xfId="13766"/>
    <cellStyle name="Output 2 2 9 2 2 2" xfId="19698"/>
    <cellStyle name="Output 2 2 9 2 3" xfId="19697"/>
    <cellStyle name="Output 2 2 9 3" xfId="12304"/>
    <cellStyle name="Output 2 2 9 3 2" xfId="19699"/>
    <cellStyle name="Output 2 2 9 4" xfId="19696"/>
    <cellStyle name="Output 2 20" xfId="5745"/>
    <cellStyle name="Output 2 20 2" xfId="5746"/>
    <cellStyle name="Output 2 20 2 2" xfId="7333"/>
    <cellStyle name="Output 2 20 2 2 2" xfId="13768"/>
    <cellStyle name="Output 2 20 2 2 2 2" xfId="19703"/>
    <cellStyle name="Output 2 20 2 2 3" xfId="19702"/>
    <cellStyle name="Output 2 20 2 3" xfId="12306"/>
    <cellStyle name="Output 2 20 2 3 2" xfId="19704"/>
    <cellStyle name="Output 2 20 2 4" xfId="19701"/>
    <cellStyle name="Output 2 20 3" xfId="5747"/>
    <cellStyle name="Output 2 20 3 2" xfId="7334"/>
    <cellStyle name="Output 2 20 3 2 2" xfId="13769"/>
    <cellStyle name="Output 2 20 3 2 2 2" xfId="19707"/>
    <cellStyle name="Output 2 20 3 2 3" xfId="19706"/>
    <cellStyle name="Output 2 20 3 3" xfId="12307"/>
    <cellStyle name="Output 2 20 3 3 2" xfId="19708"/>
    <cellStyle name="Output 2 20 3 4" xfId="19705"/>
    <cellStyle name="Output 2 20 4" xfId="7332"/>
    <cellStyle name="Output 2 20 4 2" xfId="13767"/>
    <cellStyle name="Output 2 20 4 2 2" xfId="19710"/>
    <cellStyle name="Output 2 20 4 3" xfId="19709"/>
    <cellStyle name="Output 2 20 5" xfId="8473"/>
    <cellStyle name="Output 2 20 5 2" xfId="14419"/>
    <cellStyle name="Output 2 20 5 2 2" xfId="19712"/>
    <cellStyle name="Output 2 20 5 2 2 2" xfId="22775"/>
    <cellStyle name="Output 2 20 5 2 2 3" xfId="22776"/>
    <cellStyle name="Output 2 20 5 2 2 4" xfId="22777"/>
    <cellStyle name="Output 2 20 5 2 3" xfId="22778"/>
    <cellStyle name="Output 2 20 5 2 4" xfId="22779"/>
    <cellStyle name="Output 2 20 5 2 5" xfId="22780"/>
    <cellStyle name="Output 2 20 5 3" xfId="19711"/>
    <cellStyle name="Output 2 20 5 3 2" xfId="22781"/>
    <cellStyle name="Output 2 20 5 3 3" xfId="22782"/>
    <cellStyle name="Output 2 20 5 3 4" xfId="22783"/>
    <cellStyle name="Output 2 20 6" xfId="12305"/>
    <cellStyle name="Output 2 20 6 2" xfId="19713"/>
    <cellStyle name="Output 2 20 7" xfId="19700"/>
    <cellStyle name="Output 2 21" xfId="5748"/>
    <cellStyle name="Output 2 21 2" xfId="7335"/>
    <cellStyle name="Output 2 21 2 2" xfId="13770"/>
    <cellStyle name="Output 2 21 2 2 2" xfId="19716"/>
    <cellStyle name="Output 2 21 2 3" xfId="19715"/>
    <cellStyle name="Output 2 21 3" xfId="12308"/>
    <cellStyle name="Output 2 21 3 2" xfId="19717"/>
    <cellStyle name="Output 2 21 4" xfId="19714"/>
    <cellStyle name="Output 2 22" xfId="5749"/>
    <cellStyle name="Output 2 22 2" xfId="7336"/>
    <cellStyle name="Output 2 22 2 2" xfId="13771"/>
    <cellStyle name="Output 2 22 2 2 2" xfId="19720"/>
    <cellStyle name="Output 2 22 2 3" xfId="19719"/>
    <cellStyle name="Output 2 22 3" xfId="12309"/>
    <cellStyle name="Output 2 22 3 2" xfId="19721"/>
    <cellStyle name="Output 2 22 4" xfId="19718"/>
    <cellStyle name="Output 2 23" xfId="5750"/>
    <cellStyle name="Output 2 23 2" xfId="7337"/>
    <cellStyle name="Output 2 23 2 2" xfId="13772"/>
    <cellStyle name="Output 2 23 2 2 2" xfId="19724"/>
    <cellStyle name="Output 2 23 2 3" xfId="19723"/>
    <cellStyle name="Output 2 23 3" xfId="12310"/>
    <cellStyle name="Output 2 23 3 2" xfId="19725"/>
    <cellStyle name="Output 2 23 4" xfId="19722"/>
    <cellStyle name="Output 2 24" xfId="5751"/>
    <cellStyle name="Output 2 24 2" xfId="7338"/>
    <cellStyle name="Output 2 24 2 2" xfId="13773"/>
    <cellStyle name="Output 2 24 2 2 2" xfId="19728"/>
    <cellStyle name="Output 2 24 2 3" xfId="19727"/>
    <cellStyle name="Output 2 24 3" xfId="12311"/>
    <cellStyle name="Output 2 24 3 2" xfId="19729"/>
    <cellStyle name="Output 2 24 4" xfId="19726"/>
    <cellStyle name="Output 2 25" xfId="5752"/>
    <cellStyle name="Output 2 25 2" xfId="7339"/>
    <cellStyle name="Output 2 25 2 2" xfId="13774"/>
    <cellStyle name="Output 2 25 2 2 2" xfId="19732"/>
    <cellStyle name="Output 2 25 2 3" xfId="19731"/>
    <cellStyle name="Output 2 25 3" xfId="12312"/>
    <cellStyle name="Output 2 25 3 2" xfId="19733"/>
    <cellStyle name="Output 2 25 4" xfId="19730"/>
    <cellStyle name="Output 2 26" xfId="5753"/>
    <cellStyle name="Output 2 26 2" xfId="7340"/>
    <cellStyle name="Output 2 26 2 2" xfId="13775"/>
    <cellStyle name="Output 2 26 2 2 2" xfId="19736"/>
    <cellStyle name="Output 2 26 2 3" xfId="19735"/>
    <cellStyle name="Output 2 26 3" xfId="12313"/>
    <cellStyle name="Output 2 26 3 2" xfId="19737"/>
    <cellStyle name="Output 2 26 4" xfId="19734"/>
    <cellStyle name="Output 2 27" xfId="5754"/>
    <cellStyle name="Output 2 27 2" xfId="7341"/>
    <cellStyle name="Output 2 27 2 2" xfId="13776"/>
    <cellStyle name="Output 2 27 2 2 2" xfId="19740"/>
    <cellStyle name="Output 2 27 2 3" xfId="19739"/>
    <cellStyle name="Output 2 27 3" xfId="12314"/>
    <cellStyle name="Output 2 27 3 2" xfId="19741"/>
    <cellStyle name="Output 2 27 4" xfId="19738"/>
    <cellStyle name="Output 2 28" xfId="5755"/>
    <cellStyle name="Output 2 28 2" xfId="7342"/>
    <cellStyle name="Output 2 28 2 2" xfId="13777"/>
    <cellStyle name="Output 2 28 2 2 2" xfId="19744"/>
    <cellStyle name="Output 2 28 2 3" xfId="19743"/>
    <cellStyle name="Output 2 28 3" xfId="12315"/>
    <cellStyle name="Output 2 28 3 2" xfId="19745"/>
    <cellStyle name="Output 2 28 4" xfId="19742"/>
    <cellStyle name="Output 2 29" xfId="5756"/>
    <cellStyle name="Output 2 29 2" xfId="7343"/>
    <cellStyle name="Output 2 29 2 2" xfId="13778"/>
    <cellStyle name="Output 2 29 2 2 2" xfId="19748"/>
    <cellStyle name="Output 2 29 2 3" xfId="19747"/>
    <cellStyle name="Output 2 29 3" xfId="12316"/>
    <cellStyle name="Output 2 29 3 2" xfId="19749"/>
    <cellStyle name="Output 2 29 4" xfId="19746"/>
    <cellStyle name="Output 2 3" xfId="5757"/>
    <cellStyle name="Output 2 3 2" xfId="7344"/>
    <cellStyle name="Output 2 3 2 2" xfId="13779"/>
    <cellStyle name="Output 2 3 2 2 2" xfId="19752"/>
    <cellStyle name="Output 2 3 2 3" xfId="19751"/>
    <cellStyle name="Output 2 3 3" xfId="8474"/>
    <cellStyle name="Output 2 3 3 2" xfId="14420"/>
    <cellStyle name="Output 2 3 3 2 2" xfId="19754"/>
    <cellStyle name="Output 2 3 3 2 2 2" xfId="22784"/>
    <cellStyle name="Output 2 3 3 2 2 3" xfId="22785"/>
    <cellStyle name="Output 2 3 3 2 2 4" xfId="22786"/>
    <cellStyle name="Output 2 3 3 2 3" xfId="22787"/>
    <cellStyle name="Output 2 3 3 2 4" xfId="22788"/>
    <cellStyle name="Output 2 3 3 2 5" xfId="22789"/>
    <cellStyle name="Output 2 3 3 3" xfId="19753"/>
    <cellStyle name="Output 2 3 3 3 2" xfId="22790"/>
    <cellStyle name="Output 2 3 3 3 3" xfId="22791"/>
    <cellStyle name="Output 2 3 3 3 4" xfId="22792"/>
    <cellStyle name="Output 2 3 4" xfId="12317"/>
    <cellStyle name="Output 2 3 4 2" xfId="19755"/>
    <cellStyle name="Output 2 3 5" xfId="19750"/>
    <cellStyle name="Output 2 30" xfId="5758"/>
    <cellStyle name="Output 2 30 2" xfId="7345"/>
    <cellStyle name="Output 2 30 2 2" xfId="13780"/>
    <cellStyle name="Output 2 30 2 2 2" xfId="19758"/>
    <cellStyle name="Output 2 30 2 3" xfId="19757"/>
    <cellStyle name="Output 2 30 3" xfId="12318"/>
    <cellStyle name="Output 2 30 3 2" xfId="19759"/>
    <cellStyle name="Output 2 30 4" xfId="19756"/>
    <cellStyle name="Output 2 31" xfId="6206"/>
    <cellStyle name="Output 2 31 2" xfId="12690"/>
    <cellStyle name="Output 2 31 2 2" xfId="19761"/>
    <cellStyle name="Output 2 31 2 2 2" xfId="22793"/>
    <cellStyle name="Output 2 31 2 2 3" xfId="22794"/>
    <cellStyle name="Output 2 31 2 2 4" xfId="22795"/>
    <cellStyle name="Output 2 31 2 3" xfId="22796"/>
    <cellStyle name="Output 2 31 2 4" xfId="22797"/>
    <cellStyle name="Output 2 31 2 5" xfId="22798"/>
    <cellStyle name="Output 2 31 3" xfId="19760"/>
    <cellStyle name="Output 2 31 3 2" xfId="22799"/>
    <cellStyle name="Output 2 31 3 3" xfId="22800"/>
    <cellStyle name="Output 2 31 3 4" xfId="22801"/>
    <cellStyle name="Output 2 32" xfId="5714"/>
    <cellStyle name="Output 2 32 2" xfId="12274"/>
    <cellStyle name="Output 2 32 2 2" xfId="19763"/>
    <cellStyle name="Output 2 32 3" xfId="19762"/>
    <cellStyle name="Output 2 33" xfId="7301"/>
    <cellStyle name="Output 2 33 2" xfId="13736"/>
    <cellStyle name="Output 2 33 2 2" xfId="19765"/>
    <cellStyle name="Output 2 33 3" xfId="19764"/>
    <cellStyle name="Output 2 34" xfId="11202"/>
    <cellStyle name="Output 2 34 2" xfId="14540"/>
    <cellStyle name="Output 2 34 2 2" xfId="19767"/>
    <cellStyle name="Output 2 34 3" xfId="19766"/>
    <cellStyle name="Output 2 35" xfId="11203"/>
    <cellStyle name="Output 2 35 2" xfId="14541"/>
    <cellStyle name="Output 2 35 2 2" xfId="19769"/>
    <cellStyle name="Output 2 35 2 2 2" xfId="22802"/>
    <cellStyle name="Output 2 35 2 2 3" xfId="22803"/>
    <cellStyle name="Output 2 35 2 2 4" xfId="22804"/>
    <cellStyle name="Output 2 35 2 3" xfId="22805"/>
    <cellStyle name="Output 2 35 2 4" xfId="22806"/>
    <cellStyle name="Output 2 35 2 5" xfId="22807"/>
    <cellStyle name="Output 2 35 3" xfId="19768"/>
    <cellStyle name="Output 2 35 3 2" xfId="22808"/>
    <cellStyle name="Output 2 35 3 3" xfId="22809"/>
    <cellStyle name="Output 2 35 3 4" xfId="22810"/>
    <cellStyle name="Output 2 35 4" xfId="22811"/>
    <cellStyle name="Output 2 35 5" xfId="22812"/>
    <cellStyle name="Output 2 36" xfId="11354"/>
    <cellStyle name="Output 2 36 2" xfId="19770"/>
    <cellStyle name="Output 2 36 2 2" xfId="22813"/>
    <cellStyle name="Output 2 36 2 3" xfId="22814"/>
    <cellStyle name="Output 2 36 2 4" xfId="22815"/>
    <cellStyle name="Output 2 36 3" xfId="22816"/>
    <cellStyle name="Output 2 36 4" xfId="22817"/>
    <cellStyle name="Output 2 36 5" xfId="22818"/>
    <cellStyle name="Output 2 37" xfId="19557"/>
    <cellStyle name="Output 2 37 2" xfId="22819"/>
    <cellStyle name="Output 2 37 3" xfId="22820"/>
    <cellStyle name="Output 2 37 4" xfId="22821"/>
    <cellStyle name="Output 2 4" xfId="5759"/>
    <cellStyle name="Output 2 4 2" xfId="7346"/>
    <cellStyle name="Output 2 4 2 2" xfId="13781"/>
    <cellStyle name="Output 2 4 2 2 2" xfId="19773"/>
    <cellStyle name="Output 2 4 2 3" xfId="19772"/>
    <cellStyle name="Output 2 4 3" xfId="8475"/>
    <cellStyle name="Output 2 4 3 2" xfId="14421"/>
    <cellStyle name="Output 2 4 3 2 2" xfId="19775"/>
    <cellStyle name="Output 2 4 3 2 2 2" xfId="22822"/>
    <cellStyle name="Output 2 4 3 2 2 3" xfId="22823"/>
    <cellStyle name="Output 2 4 3 2 2 4" xfId="22824"/>
    <cellStyle name="Output 2 4 3 2 3" xfId="22825"/>
    <cellStyle name="Output 2 4 3 2 4" xfId="22826"/>
    <cellStyle name="Output 2 4 3 2 5" xfId="22827"/>
    <cellStyle name="Output 2 4 3 3" xfId="19774"/>
    <cellStyle name="Output 2 4 3 3 2" xfId="22828"/>
    <cellStyle name="Output 2 4 3 3 3" xfId="22829"/>
    <cellStyle name="Output 2 4 3 3 4" xfId="22830"/>
    <cellStyle name="Output 2 4 4" xfId="12319"/>
    <cellStyle name="Output 2 4 4 2" xfId="19776"/>
    <cellStyle name="Output 2 4 5" xfId="19771"/>
    <cellStyle name="Output 2 5" xfId="5760"/>
    <cellStyle name="Output 2 5 2" xfId="7347"/>
    <cellStyle name="Output 2 5 2 2" xfId="13782"/>
    <cellStyle name="Output 2 5 2 2 2" xfId="19779"/>
    <cellStyle name="Output 2 5 2 3" xfId="19778"/>
    <cellStyle name="Output 2 5 3" xfId="8476"/>
    <cellStyle name="Output 2 5 3 2" xfId="14422"/>
    <cellStyle name="Output 2 5 3 2 2" xfId="19781"/>
    <cellStyle name="Output 2 5 3 2 2 2" xfId="22831"/>
    <cellStyle name="Output 2 5 3 2 2 3" xfId="22832"/>
    <cellStyle name="Output 2 5 3 2 2 4" xfId="22833"/>
    <cellStyle name="Output 2 5 3 2 3" xfId="22834"/>
    <cellStyle name="Output 2 5 3 2 4" xfId="22835"/>
    <cellStyle name="Output 2 5 3 2 5" xfId="22836"/>
    <cellStyle name="Output 2 5 3 3" xfId="19780"/>
    <cellStyle name="Output 2 5 3 3 2" xfId="22837"/>
    <cellStyle name="Output 2 5 3 3 3" xfId="22838"/>
    <cellStyle name="Output 2 5 3 3 4" xfId="22839"/>
    <cellStyle name="Output 2 5 4" xfId="12320"/>
    <cellStyle name="Output 2 5 4 2" xfId="19782"/>
    <cellStyle name="Output 2 5 5" xfId="19777"/>
    <cellStyle name="Output 2 6" xfId="5761"/>
    <cellStyle name="Output 2 6 2" xfId="7348"/>
    <cellStyle name="Output 2 6 2 2" xfId="13783"/>
    <cellStyle name="Output 2 6 2 2 2" xfId="19785"/>
    <cellStyle name="Output 2 6 2 3" xfId="19784"/>
    <cellStyle name="Output 2 6 3" xfId="8477"/>
    <cellStyle name="Output 2 6 3 2" xfId="14423"/>
    <cellStyle name="Output 2 6 3 2 2" xfId="19787"/>
    <cellStyle name="Output 2 6 3 2 2 2" xfId="22840"/>
    <cellStyle name="Output 2 6 3 2 2 3" xfId="22841"/>
    <cellStyle name="Output 2 6 3 2 2 4" xfId="22842"/>
    <cellStyle name="Output 2 6 3 2 3" xfId="22843"/>
    <cellStyle name="Output 2 6 3 2 4" xfId="22844"/>
    <cellStyle name="Output 2 6 3 2 5" xfId="22845"/>
    <cellStyle name="Output 2 6 3 3" xfId="19786"/>
    <cellStyle name="Output 2 6 3 3 2" xfId="22846"/>
    <cellStyle name="Output 2 6 3 3 3" xfId="22847"/>
    <cellStyle name="Output 2 6 3 3 4" xfId="22848"/>
    <cellStyle name="Output 2 6 4" xfId="12321"/>
    <cellStyle name="Output 2 6 4 2" xfId="19788"/>
    <cellStyle name="Output 2 6 5" xfId="19783"/>
    <cellStyle name="Output 2 7" xfId="5762"/>
    <cellStyle name="Output 2 7 2" xfId="7349"/>
    <cellStyle name="Output 2 7 2 2" xfId="13784"/>
    <cellStyle name="Output 2 7 2 2 2" xfId="19791"/>
    <cellStyle name="Output 2 7 2 3" xfId="19790"/>
    <cellStyle name="Output 2 7 3" xfId="8478"/>
    <cellStyle name="Output 2 7 3 2" xfId="14424"/>
    <cellStyle name="Output 2 7 3 2 2" xfId="19793"/>
    <cellStyle name="Output 2 7 3 2 2 2" xfId="22849"/>
    <cellStyle name="Output 2 7 3 2 2 3" xfId="22850"/>
    <cellStyle name="Output 2 7 3 2 2 4" xfId="22851"/>
    <cellStyle name="Output 2 7 3 2 3" xfId="22852"/>
    <cellStyle name="Output 2 7 3 2 4" xfId="22853"/>
    <cellStyle name="Output 2 7 3 2 5" xfId="22854"/>
    <cellStyle name="Output 2 7 3 3" xfId="19792"/>
    <cellStyle name="Output 2 7 3 3 2" xfId="22855"/>
    <cellStyle name="Output 2 7 3 3 3" xfId="22856"/>
    <cellStyle name="Output 2 7 3 3 4" xfId="22857"/>
    <cellStyle name="Output 2 7 4" xfId="12322"/>
    <cellStyle name="Output 2 7 4 2" xfId="19794"/>
    <cellStyle name="Output 2 7 5" xfId="19789"/>
    <cellStyle name="Output 2 8" xfId="5763"/>
    <cellStyle name="Output 2 8 2" xfId="7350"/>
    <cellStyle name="Output 2 8 2 2" xfId="13785"/>
    <cellStyle name="Output 2 8 2 2 2" xfId="19797"/>
    <cellStyle name="Output 2 8 2 3" xfId="19796"/>
    <cellStyle name="Output 2 8 3" xfId="8479"/>
    <cellStyle name="Output 2 8 3 2" xfId="14425"/>
    <cellStyle name="Output 2 8 3 2 2" xfId="19799"/>
    <cellStyle name="Output 2 8 3 2 2 2" xfId="22858"/>
    <cellStyle name="Output 2 8 3 2 2 3" xfId="22859"/>
    <cellStyle name="Output 2 8 3 2 2 4" xfId="22860"/>
    <cellStyle name="Output 2 8 3 2 3" xfId="22861"/>
    <cellStyle name="Output 2 8 3 2 4" xfId="22862"/>
    <cellStyle name="Output 2 8 3 2 5" xfId="22863"/>
    <cellStyle name="Output 2 8 3 3" xfId="19798"/>
    <cellStyle name="Output 2 8 3 3 2" xfId="22864"/>
    <cellStyle name="Output 2 8 3 3 3" xfId="22865"/>
    <cellStyle name="Output 2 8 3 3 4" xfId="22866"/>
    <cellStyle name="Output 2 8 4" xfId="12323"/>
    <cellStyle name="Output 2 8 4 2" xfId="19800"/>
    <cellStyle name="Output 2 8 5" xfId="19795"/>
    <cellStyle name="Output 2 9" xfId="5764"/>
    <cellStyle name="Output 2 9 2" xfId="7351"/>
    <cellStyle name="Output 2 9 2 2" xfId="13786"/>
    <cellStyle name="Output 2 9 2 2 2" xfId="19803"/>
    <cellStyle name="Output 2 9 2 3" xfId="19802"/>
    <cellStyle name="Output 2 9 3" xfId="8480"/>
    <cellStyle name="Output 2 9 3 2" xfId="14426"/>
    <cellStyle name="Output 2 9 3 2 2" xfId="19805"/>
    <cellStyle name="Output 2 9 3 2 2 2" xfId="22867"/>
    <cellStyle name="Output 2 9 3 2 2 3" xfId="22868"/>
    <cellStyle name="Output 2 9 3 2 2 4" xfId="22869"/>
    <cellStyle name="Output 2 9 3 2 3" xfId="22870"/>
    <cellStyle name="Output 2 9 3 2 4" xfId="22871"/>
    <cellStyle name="Output 2 9 3 2 5" xfId="22872"/>
    <cellStyle name="Output 2 9 3 3" xfId="19804"/>
    <cellStyle name="Output 2 9 3 3 2" xfId="22873"/>
    <cellStyle name="Output 2 9 3 3 3" xfId="22874"/>
    <cellStyle name="Output 2 9 3 3 4" xfId="22875"/>
    <cellStyle name="Output 2 9 4" xfId="12324"/>
    <cellStyle name="Output 2 9 4 2" xfId="19806"/>
    <cellStyle name="Output 2 9 5" xfId="19801"/>
    <cellStyle name="Output 3" xfId="409"/>
    <cellStyle name="Output 3 10" xfId="5766"/>
    <cellStyle name="Output 3 10 2" xfId="7353"/>
    <cellStyle name="Output 3 10 2 2" xfId="13788"/>
    <cellStyle name="Output 3 10 2 2 2" xfId="19810"/>
    <cellStyle name="Output 3 10 2 3" xfId="19809"/>
    <cellStyle name="Output 3 10 3" xfId="8481"/>
    <cellStyle name="Output 3 10 3 2" xfId="14427"/>
    <cellStyle name="Output 3 10 3 2 2" xfId="19812"/>
    <cellStyle name="Output 3 10 3 2 2 2" xfId="22876"/>
    <cellStyle name="Output 3 10 3 2 2 3" xfId="22877"/>
    <cellStyle name="Output 3 10 3 2 2 4" xfId="22878"/>
    <cellStyle name="Output 3 10 3 2 3" xfId="22879"/>
    <cellStyle name="Output 3 10 3 2 4" xfId="22880"/>
    <cellStyle name="Output 3 10 3 2 5" xfId="22881"/>
    <cellStyle name="Output 3 10 3 3" xfId="19811"/>
    <cellStyle name="Output 3 10 3 3 2" xfId="22882"/>
    <cellStyle name="Output 3 10 3 3 3" xfId="22883"/>
    <cellStyle name="Output 3 10 3 3 4" xfId="22884"/>
    <cellStyle name="Output 3 10 4" xfId="12326"/>
    <cellStyle name="Output 3 10 4 2" xfId="19813"/>
    <cellStyle name="Output 3 10 5" xfId="19808"/>
    <cellStyle name="Output 3 11" xfId="5767"/>
    <cellStyle name="Output 3 11 2" xfId="7354"/>
    <cellStyle name="Output 3 11 2 2" xfId="13789"/>
    <cellStyle name="Output 3 11 2 2 2" xfId="19816"/>
    <cellStyle name="Output 3 11 2 3" xfId="19815"/>
    <cellStyle name="Output 3 11 3" xfId="8482"/>
    <cellStyle name="Output 3 11 3 2" xfId="14428"/>
    <cellStyle name="Output 3 11 3 2 2" xfId="19818"/>
    <cellStyle name="Output 3 11 3 2 2 2" xfId="22885"/>
    <cellStyle name="Output 3 11 3 2 2 3" xfId="22886"/>
    <cellStyle name="Output 3 11 3 2 2 4" xfId="22887"/>
    <cellStyle name="Output 3 11 3 2 3" xfId="22888"/>
    <cellStyle name="Output 3 11 3 2 4" xfId="22889"/>
    <cellStyle name="Output 3 11 3 2 5" xfId="22890"/>
    <cellStyle name="Output 3 11 3 3" xfId="19817"/>
    <cellStyle name="Output 3 11 3 3 2" xfId="22891"/>
    <cellStyle name="Output 3 11 3 3 3" xfId="22892"/>
    <cellStyle name="Output 3 11 3 3 4" xfId="22893"/>
    <cellStyle name="Output 3 11 4" xfId="12327"/>
    <cellStyle name="Output 3 11 4 2" xfId="19819"/>
    <cellStyle name="Output 3 11 5" xfId="19814"/>
    <cellStyle name="Output 3 12" xfId="5768"/>
    <cellStyle name="Output 3 12 2" xfId="7355"/>
    <cellStyle name="Output 3 12 2 2" xfId="13790"/>
    <cellStyle name="Output 3 12 2 2 2" xfId="19822"/>
    <cellStyle name="Output 3 12 2 3" xfId="19821"/>
    <cellStyle name="Output 3 12 3" xfId="8483"/>
    <cellStyle name="Output 3 12 3 2" xfId="14429"/>
    <cellStyle name="Output 3 12 3 2 2" xfId="19824"/>
    <cellStyle name="Output 3 12 3 2 2 2" xfId="22894"/>
    <cellStyle name="Output 3 12 3 2 2 3" xfId="22895"/>
    <cellStyle name="Output 3 12 3 2 2 4" xfId="22896"/>
    <cellStyle name="Output 3 12 3 2 3" xfId="22897"/>
    <cellStyle name="Output 3 12 3 2 4" xfId="22898"/>
    <cellStyle name="Output 3 12 3 2 5" xfId="22899"/>
    <cellStyle name="Output 3 12 3 3" xfId="19823"/>
    <cellStyle name="Output 3 12 3 3 2" xfId="22900"/>
    <cellStyle name="Output 3 12 3 3 3" xfId="22901"/>
    <cellStyle name="Output 3 12 3 3 4" xfId="22902"/>
    <cellStyle name="Output 3 12 4" xfId="12328"/>
    <cellStyle name="Output 3 12 4 2" xfId="19825"/>
    <cellStyle name="Output 3 12 5" xfId="19820"/>
    <cellStyle name="Output 3 13" xfId="5769"/>
    <cellStyle name="Output 3 13 2" xfId="7356"/>
    <cellStyle name="Output 3 13 2 2" xfId="13791"/>
    <cellStyle name="Output 3 13 2 2 2" xfId="19828"/>
    <cellStyle name="Output 3 13 2 3" xfId="19827"/>
    <cellStyle name="Output 3 13 3" xfId="8484"/>
    <cellStyle name="Output 3 13 3 2" xfId="14430"/>
    <cellStyle name="Output 3 13 3 2 2" xfId="19830"/>
    <cellStyle name="Output 3 13 3 2 2 2" xfId="22903"/>
    <cellStyle name="Output 3 13 3 2 2 3" xfId="22904"/>
    <cellStyle name="Output 3 13 3 2 2 4" xfId="22905"/>
    <cellStyle name="Output 3 13 3 2 3" xfId="22906"/>
    <cellStyle name="Output 3 13 3 2 4" xfId="22907"/>
    <cellStyle name="Output 3 13 3 2 5" xfId="22908"/>
    <cellStyle name="Output 3 13 3 3" xfId="19829"/>
    <cellStyle name="Output 3 13 3 3 2" xfId="22909"/>
    <cellStyle name="Output 3 13 3 3 3" xfId="22910"/>
    <cellStyle name="Output 3 13 3 3 4" xfId="22911"/>
    <cellStyle name="Output 3 13 4" xfId="12329"/>
    <cellStyle name="Output 3 13 4 2" xfId="19831"/>
    <cellStyle name="Output 3 13 5" xfId="19826"/>
    <cellStyle name="Output 3 14" xfId="5770"/>
    <cellStyle name="Output 3 14 2" xfId="7357"/>
    <cellStyle name="Output 3 14 2 2" xfId="13792"/>
    <cellStyle name="Output 3 14 2 2 2" xfId="19834"/>
    <cellStyle name="Output 3 14 2 3" xfId="19833"/>
    <cellStyle name="Output 3 14 3" xfId="8485"/>
    <cellStyle name="Output 3 14 3 2" xfId="14431"/>
    <cellStyle name="Output 3 14 3 2 2" xfId="19836"/>
    <cellStyle name="Output 3 14 3 2 2 2" xfId="22912"/>
    <cellStyle name="Output 3 14 3 2 2 3" xfId="22913"/>
    <cellStyle name="Output 3 14 3 2 2 4" xfId="22914"/>
    <cellStyle name="Output 3 14 3 2 3" xfId="22915"/>
    <cellStyle name="Output 3 14 3 2 4" xfId="22916"/>
    <cellStyle name="Output 3 14 3 2 5" xfId="22917"/>
    <cellStyle name="Output 3 14 3 3" xfId="19835"/>
    <cellStyle name="Output 3 14 3 3 2" xfId="22918"/>
    <cellStyle name="Output 3 14 3 3 3" xfId="22919"/>
    <cellStyle name="Output 3 14 3 3 4" xfId="22920"/>
    <cellStyle name="Output 3 14 4" xfId="12330"/>
    <cellStyle name="Output 3 14 4 2" xfId="19837"/>
    <cellStyle name="Output 3 14 5" xfId="19832"/>
    <cellStyle name="Output 3 15" xfId="6207"/>
    <cellStyle name="Output 3 15 2" xfId="12691"/>
    <cellStyle name="Output 3 15 2 2" xfId="19839"/>
    <cellStyle name="Output 3 15 2 2 2" xfId="22921"/>
    <cellStyle name="Output 3 15 2 2 3" xfId="22922"/>
    <cellStyle name="Output 3 15 2 2 4" xfId="22923"/>
    <cellStyle name="Output 3 15 2 3" xfId="22924"/>
    <cellStyle name="Output 3 15 2 4" xfId="22925"/>
    <cellStyle name="Output 3 15 2 5" xfId="22926"/>
    <cellStyle name="Output 3 15 3" xfId="19838"/>
    <cellStyle name="Output 3 15 3 2" xfId="22927"/>
    <cellStyle name="Output 3 15 3 3" xfId="22928"/>
    <cellStyle name="Output 3 15 3 4" xfId="22929"/>
    <cellStyle name="Output 3 16" xfId="5765"/>
    <cellStyle name="Output 3 16 2" xfId="12325"/>
    <cellStyle name="Output 3 16 2 2" xfId="19841"/>
    <cellStyle name="Output 3 16 3" xfId="19840"/>
    <cellStyle name="Output 3 17" xfId="7352"/>
    <cellStyle name="Output 3 17 2" xfId="13787"/>
    <cellStyle name="Output 3 17 2 2" xfId="19843"/>
    <cellStyle name="Output 3 17 3" xfId="19842"/>
    <cellStyle name="Output 3 18" xfId="11204"/>
    <cellStyle name="Output 3 18 2" xfId="14542"/>
    <cellStyle name="Output 3 18 2 2" xfId="19845"/>
    <cellStyle name="Output 3 18 2 2 2" xfId="22930"/>
    <cellStyle name="Output 3 18 2 2 3" xfId="22931"/>
    <cellStyle name="Output 3 18 2 2 4" xfId="22932"/>
    <cellStyle name="Output 3 18 2 3" xfId="22933"/>
    <cellStyle name="Output 3 18 2 4" xfId="22934"/>
    <cellStyle name="Output 3 18 2 5" xfId="22935"/>
    <cellStyle name="Output 3 18 3" xfId="19844"/>
    <cellStyle name="Output 3 18 3 2" xfId="22936"/>
    <cellStyle name="Output 3 18 3 3" xfId="22937"/>
    <cellStyle name="Output 3 18 3 4" xfId="22938"/>
    <cellStyle name="Output 3 18 4" xfId="22939"/>
    <cellStyle name="Output 3 18 5" xfId="22940"/>
    <cellStyle name="Output 3 19" xfId="11355"/>
    <cellStyle name="Output 3 19 2" xfId="19846"/>
    <cellStyle name="Output 3 19 2 2" xfId="22941"/>
    <cellStyle name="Output 3 19 2 3" xfId="22942"/>
    <cellStyle name="Output 3 19 2 4" xfId="22943"/>
    <cellStyle name="Output 3 19 3" xfId="22944"/>
    <cellStyle name="Output 3 19 4" xfId="22945"/>
    <cellStyle name="Output 3 19 5" xfId="22946"/>
    <cellStyle name="Output 3 2" xfId="5771"/>
    <cellStyle name="Output 3 2 2" xfId="7358"/>
    <cellStyle name="Output 3 2 2 2" xfId="13793"/>
    <cellStyle name="Output 3 2 2 2 2" xfId="19849"/>
    <cellStyle name="Output 3 2 2 3" xfId="19848"/>
    <cellStyle name="Output 3 2 3" xfId="8486"/>
    <cellStyle name="Output 3 2 3 2" xfId="14432"/>
    <cellStyle name="Output 3 2 3 2 2" xfId="19851"/>
    <cellStyle name="Output 3 2 3 2 2 2" xfId="22947"/>
    <cellStyle name="Output 3 2 3 2 2 3" xfId="22948"/>
    <cellStyle name="Output 3 2 3 2 2 4" xfId="22949"/>
    <cellStyle name="Output 3 2 3 2 3" xfId="22950"/>
    <cellStyle name="Output 3 2 3 2 4" xfId="22951"/>
    <cellStyle name="Output 3 2 3 2 5" xfId="22952"/>
    <cellStyle name="Output 3 2 3 3" xfId="19850"/>
    <cellStyle name="Output 3 2 3 3 2" xfId="22953"/>
    <cellStyle name="Output 3 2 3 3 3" xfId="22954"/>
    <cellStyle name="Output 3 2 3 3 4" xfId="22955"/>
    <cellStyle name="Output 3 2 4" xfId="12331"/>
    <cellStyle name="Output 3 2 4 2" xfId="19852"/>
    <cellStyle name="Output 3 2 5" xfId="19847"/>
    <cellStyle name="Output 3 20" xfId="19807"/>
    <cellStyle name="Output 3 20 2" xfId="22956"/>
    <cellStyle name="Output 3 20 3" xfId="22957"/>
    <cellStyle name="Output 3 20 4" xfId="22958"/>
    <cellStyle name="Output 3 3" xfId="5772"/>
    <cellStyle name="Output 3 3 2" xfId="7359"/>
    <cellStyle name="Output 3 3 2 2" xfId="13794"/>
    <cellStyle name="Output 3 3 2 2 2" xfId="19855"/>
    <cellStyle name="Output 3 3 2 3" xfId="19854"/>
    <cellStyle name="Output 3 3 3" xfId="8487"/>
    <cellStyle name="Output 3 3 3 2" xfId="14433"/>
    <cellStyle name="Output 3 3 3 2 2" xfId="19857"/>
    <cellStyle name="Output 3 3 3 2 2 2" xfId="22959"/>
    <cellStyle name="Output 3 3 3 2 2 3" xfId="22960"/>
    <cellStyle name="Output 3 3 3 2 2 4" xfId="22961"/>
    <cellStyle name="Output 3 3 3 2 3" xfId="22962"/>
    <cellStyle name="Output 3 3 3 2 4" xfId="22963"/>
    <cellStyle name="Output 3 3 3 2 5" xfId="22964"/>
    <cellStyle name="Output 3 3 3 3" xfId="19856"/>
    <cellStyle name="Output 3 3 3 3 2" xfId="22965"/>
    <cellStyle name="Output 3 3 3 3 3" xfId="22966"/>
    <cellStyle name="Output 3 3 3 3 4" xfId="22967"/>
    <cellStyle name="Output 3 3 4" xfId="12332"/>
    <cellStyle name="Output 3 3 4 2" xfId="19858"/>
    <cellStyle name="Output 3 3 5" xfId="19853"/>
    <cellStyle name="Output 3 4" xfId="5773"/>
    <cellStyle name="Output 3 4 2" xfId="7360"/>
    <cellStyle name="Output 3 4 2 2" xfId="13795"/>
    <cellStyle name="Output 3 4 2 2 2" xfId="19861"/>
    <cellStyle name="Output 3 4 2 3" xfId="19860"/>
    <cellStyle name="Output 3 4 3" xfId="8488"/>
    <cellStyle name="Output 3 4 3 2" xfId="14434"/>
    <cellStyle name="Output 3 4 3 2 2" xfId="19863"/>
    <cellStyle name="Output 3 4 3 2 2 2" xfId="22968"/>
    <cellStyle name="Output 3 4 3 2 2 3" xfId="22969"/>
    <cellStyle name="Output 3 4 3 2 2 4" xfId="22970"/>
    <cellStyle name="Output 3 4 3 2 3" xfId="22971"/>
    <cellStyle name="Output 3 4 3 2 4" xfId="22972"/>
    <cellStyle name="Output 3 4 3 2 5" xfId="22973"/>
    <cellStyle name="Output 3 4 3 3" xfId="19862"/>
    <cellStyle name="Output 3 4 3 3 2" xfId="22974"/>
    <cellStyle name="Output 3 4 3 3 3" xfId="22975"/>
    <cellStyle name="Output 3 4 3 3 4" xfId="22976"/>
    <cellStyle name="Output 3 4 4" xfId="12333"/>
    <cellStyle name="Output 3 4 4 2" xfId="19864"/>
    <cellStyle name="Output 3 4 5" xfId="19859"/>
    <cellStyle name="Output 3 5" xfId="5774"/>
    <cellStyle name="Output 3 5 2" xfId="7361"/>
    <cellStyle name="Output 3 5 2 2" xfId="13796"/>
    <cellStyle name="Output 3 5 2 2 2" xfId="19867"/>
    <cellStyle name="Output 3 5 2 3" xfId="19866"/>
    <cellStyle name="Output 3 5 3" xfId="8489"/>
    <cellStyle name="Output 3 5 3 2" xfId="14435"/>
    <cellStyle name="Output 3 5 3 2 2" xfId="19869"/>
    <cellStyle name="Output 3 5 3 2 2 2" xfId="22977"/>
    <cellStyle name="Output 3 5 3 2 2 3" xfId="22978"/>
    <cellStyle name="Output 3 5 3 2 2 4" xfId="22979"/>
    <cellStyle name="Output 3 5 3 2 3" xfId="22980"/>
    <cellStyle name="Output 3 5 3 2 4" xfId="22981"/>
    <cellStyle name="Output 3 5 3 2 5" xfId="22982"/>
    <cellStyle name="Output 3 5 3 3" xfId="19868"/>
    <cellStyle name="Output 3 5 3 3 2" xfId="22983"/>
    <cellStyle name="Output 3 5 3 3 3" xfId="22984"/>
    <cellStyle name="Output 3 5 3 3 4" xfId="22985"/>
    <cellStyle name="Output 3 5 4" xfId="12334"/>
    <cellStyle name="Output 3 5 4 2" xfId="19870"/>
    <cellStyle name="Output 3 5 5" xfId="19865"/>
    <cellStyle name="Output 3 6" xfId="5775"/>
    <cellStyle name="Output 3 6 2" xfId="7362"/>
    <cellStyle name="Output 3 6 2 2" xfId="13797"/>
    <cellStyle name="Output 3 6 2 2 2" xfId="19873"/>
    <cellStyle name="Output 3 6 2 3" xfId="19872"/>
    <cellStyle name="Output 3 6 3" xfId="8490"/>
    <cellStyle name="Output 3 6 3 2" xfId="14436"/>
    <cellStyle name="Output 3 6 3 2 2" xfId="19875"/>
    <cellStyle name="Output 3 6 3 2 2 2" xfId="22986"/>
    <cellStyle name="Output 3 6 3 2 2 3" xfId="22987"/>
    <cellStyle name="Output 3 6 3 2 2 4" xfId="22988"/>
    <cellStyle name="Output 3 6 3 2 3" xfId="22989"/>
    <cellStyle name="Output 3 6 3 2 4" xfId="22990"/>
    <cellStyle name="Output 3 6 3 2 5" xfId="22991"/>
    <cellStyle name="Output 3 6 3 3" xfId="19874"/>
    <cellStyle name="Output 3 6 3 3 2" xfId="22992"/>
    <cellStyle name="Output 3 6 3 3 3" xfId="22993"/>
    <cellStyle name="Output 3 6 3 3 4" xfId="22994"/>
    <cellStyle name="Output 3 6 4" xfId="12335"/>
    <cellStyle name="Output 3 6 4 2" xfId="19876"/>
    <cellStyle name="Output 3 6 5" xfId="19871"/>
    <cellStyle name="Output 3 7" xfId="5776"/>
    <cellStyle name="Output 3 7 2" xfId="7363"/>
    <cellStyle name="Output 3 7 2 2" xfId="13798"/>
    <cellStyle name="Output 3 7 2 2 2" xfId="19879"/>
    <cellStyle name="Output 3 7 2 3" xfId="19878"/>
    <cellStyle name="Output 3 7 3" xfId="8491"/>
    <cellStyle name="Output 3 7 3 2" xfId="14437"/>
    <cellStyle name="Output 3 7 3 2 2" xfId="19881"/>
    <cellStyle name="Output 3 7 3 2 2 2" xfId="22995"/>
    <cellStyle name="Output 3 7 3 2 2 3" xfId="22996"/>
    <cellStyle name="Output 3 7 3 2 2 4" xfId="22997"/>
    <cellStyle name="Output 3 7 3 2 3" xfId="22998"/>
    <cellStyle name="Output 3 7 3 2 4" xfId="22999"/>
    <cellStyle name="Output 3 7 3 2 5" xfId="23000"/>
    <cellStyle name="Output 3 7 3 3" xfId="19880"/>
    <cellStyle name="Output 3 7 3 3 2" xfId="23001"/>
    <cellStyle name="Output 3 7 3 3 3" xfId="23002"/>
    <cellStyle name="Output 3 7 3 3 4" xfId="23003"/>
    <cellStyle name="Output 3 7 4" xfId="12336"/>
    <cellStyle name="Output 3 7 4 2" xfId="19882"/>
    <cellStyle name="Output 3 7 5" xfId="19877"/>
    <cellStyle name="Output 3 8" xfId="5777"/>
    <cellStyle name="Output 3 8 2" xfId="7364"/>
    <cellStyle name="Output 3 8 2 2" xfId="13799"/>
    <cellStyle name="Output 3 8 2 2 2" xfId="19885"/>
    <cellStyle name="Output 3 8 2 3" xfId="19884"/>
    <cellStyle name="Output 3 8 3" xfId="8492"/>
    <cellStyle name="Output 3 8 3 2" xfId="14438"/>
    <cellStyle name="Output 3 8 3 2 2" xfId="19887"/>
    <cellStyle name="Output 3 8 3 2 2 2" xfId="23004"/>
    <cellStyle name="Output 3 8 3 2 2 3" xfId="23005"/>
    <cellStyle name="Output 3 8 3 2 2 4" xfId="23006"/>
    <cellStyle name="Output 3 8 3 2 3" xfId="23007"/>
    <cellStyle name="Output 3 8 3 2 4" xfId="23008"/>
    <cellStyle name="Output 3 8 3 2 5" xfId="23009"/>
    <cellStyle name="Output 3 8 3 3" xfId="19886"/>
    <cellStyle name="Output 3 8 3 3 2" xfId="23010"/>
    <cellStyle name="Output 3 8 3 3 3" xfId="23011"/>
    <cellStyle name="Output 3 8 3 3 4" xfId="23012"/>
    <cellStyle name="Output 3 8 4" xfId="12337"/>
    <cellStyle name="Output 3 8 4 2" xfId="19888"/>
    <cellStyle name="Output 3 8 5" xfId="19883"/>
    <cellStyle name="Output 3 9" xfId="5778"/>
    <cellStyle name="Output 3 9 2" xfId="7365"/>
    <cellStyle name="Output 3 9 2 2" xfId="13800"/>
    <cellStyle name="Output 3 9 2 2 2" xfId="19891"/>
    <cellStyle name="Output 3 9 2 3" xfId="19890"/>
    <cellStyle name="Output 3 9 3" xfId="8493"/>
    <cellStyle name="Output 3 9 3 2" xfId="14439"/>
    <cellStyle name="Output 3 9 3 2 2" xfId="19893"/>
    <cellStyle name="Output 3 9 3 2 2 2" xfId="23013"/>
    <cellStyle name="Output 3 9 3 2 2 3" xfId="23014"/>
    <cellStyle name="Output 3 9 3 2 2 4" xfId="23015"/>
    <cellStyle name="Output 3 9 3 2 3" xfId="23016"/>
    <cellStyle name="Output 3 9 3 2 4" xfId="23017"/>
    <cellStyle name="Output 3 9 3 2 5" xfId="23018"/>
    <cellStyle name="Output 3 9 3 3" xfId="19892"/>
    <cellStyle name="Output 3 9 3 3 2" xfId="23019"/>
    <cellStyle name="Output 3 9 3 3 3" xfId="23020"/>
    <cellStyle name="Output 3 9 3 3 4" xfId="23021"/>
    <cellStyle name="Output 3 9 4" xfId="12338"/>
    <cellStyle name="Output 3 9 4 2" xfId="19894"/>
    <cellStyle name="Output 3 9 5" xfId="19889"/>
    <cellStyle name="Output 4" xfId="5779"/>
    <cellStyle name="Output 4 10" xfId="5780"/>
    <cellStyle name="Output 4 10 2" xfId="7367"/>
    <cellStyle name="Output 4 10 2 2" xfId="13802"/>
    <cellStyle name="Output 4 10 2 2 2" xfId="19898"/>
    <cellStyle name="Output 4 10 2 3" xfId="19897"/>
    <cellStyle name="Output 4 10 3" xfId="12340"/>
    <cellStyle name="Output 4 10 3 2" xfId="19899"/>
    <cellStyle name="Output 4 10 4" xfId="19896"/>
    <cellStyle name="Output 4 11" xfId="5781"/>
    <cellStyle name="Output 4 11 2" xfId="7368"/>
    <cellStyle name="Output 4 11 2 2" xfId="13803"/>
    <cellStyle name="Output 4 11 2 2 2" xfId="19902"/>
    <cellStyle name="Output 4 11 2 3" xfId="19901"/>
    <cellStyle name="Output 4 11 3" xfId="12341"/>
    <cellStyle name="Output 4 11 3 2" xfId="19903"/>
    <cellStyle name="Output 4 11 4" xfId="19900"/>
    <cellStyle name="Output 4 12" xfId="5782"/>
    <cellStyle name="Output 4 12 2" xfId="7369"/>
    <cellStyle name="Output 4 12 2 2" xfId="13804"/>
    <cellStyle name="Output 4 12 2 2 2" xfId="19906"/>
    <cellStyle name="Output 4 12 2 3" xfId="19905"/>
    <cellStyle name="Output 4 12 3" xfId="12342"/>
    <cellStyle name="Output 4 12 3 2" xfId="19907"/>
    <cellStyle name="Output 4 12 4" xfId="19904"/>
    <cellStyle name="Output 4 13" xfId="5783"/>
    <cellStyle name="Output 4 13 2" xfId="7370"/>
    <cellStyle name="Output 4 13 2 2" xfId="13805"/>
    <cellStyle name="Output 4 13 2 2 2" xfId="19910"/>
    <cellStyle name="Output 4 13 2 3" xfId="19909"/>
    <cellStyle name="Output 4 13 3" xfId="12343"/>
    <cellStyle name="Output 4 13 3 2" xfId="19911"/>
    <cellStyle name="Output 4 13 4" xfId="19908"/>
    <cellStyle name="Output 4 14" xfId="5784"/>
    <cellStyle name="Output 4 14 2" xfId="7371"/>
    <cellStyle name="Output 4 14 2 2" xfId="13806"/>
    <cellStyle name="Output 4 14 2 2 2" xfId="19914"/>
    <cellStyle name="Output 4 14 2 3" xfId="19913"/>
    <cellStyle name="Output 4 14 3" xfId="12344"/>
    <cellStyle name="Output 4 14 3 2" xfId="19915"/>
    <cellStyle name="Output 4 14 4" xfId="19912"/>
    <cellStyle name="Output 4 15" xfId="7366"/>
    <cellStyle name="Output 4 15 2" xfId="13801"/>
    <cellStyle name="Output 4 15 2 2" xfId="19917"/>
    <cellStyle name="Output 4 15 3" xfId="19916"/>
    <cellStyle name="Output 4 16" xfId="8494"/>
    <cellStyle name="Output 4 16 2" xfId="14440"/>
    <cellStyle name="Output 4 16 2 2" xfId="19919"/>
    <cellStyle name="Output 4 16 2 2 2" xfId="23022"/>
    <cellStyle name="Output 4 16 2 2 3" xfId="23023"/>
    <cellStyle name="Output 4 16 2 2 4" xfId="23024"/>
    <cellStyle name="Output 4 16 2 3" xfId="23025"/>
    <cellStyle name="Output 4 16 2 4" xfId="23026"/>
    <cellStyle name="Output 4 16 2 5" xfId="23027"/>
    <cellStyle name="Output 4 16 3" xfId="19918"/>
    <cellStyle name="Output 4 16 3 2" xfId="23028"/>
    <cellStyle name="Output 4 16 3 3" xfId="23029"/>
    <cellStyle name="Output 4 16 3 4" xfId="23030"/>
    <cellStyle name="Output 4 17" xfId="12339"/>
    <cellStyle name="Output 4 17 2" xfId="19920"/>
    <cellStyle name="Output 4 18" xfId="19895"/>
    <cellStyle name="Output 4 2" xfId="5785"/>
    <cellStyle name="Output 4 2 2" xfId="7372"/>
    <cellStyle name="Output 4 2 2 2" xfId="13807"/>
    <cellStyle name="Output 4 2 2 2 2" xfId="19923"/>
    <cellStyle name="Output 4 2 2 3" xfId="19922"/>
    <cellStyle name="Output 4 2 3" xfId="8495"/>
    <cellStyle name="Output 4 2 4" xfId="12345"/>
    <cellStyle name="Output 4 2 4 2" xfId="19924"/>
    <cellStyle name="Output 4 2 5" xfId="19921"/>
    <cellStyle name="Output 4 3" xfId="5786"/>
    <cellStyle name="Output 4 3 2" xfId="7373"/>
    <cellStyle name="Output 4 3 2 2" xfId="13808"/>
    <cellStyle name="Output 4 3 2 2 2" xfId="19927"/>
    <cellStyle name="Output 4 3 2 3" xfId="19926"/>
    <cellStyle name="Output 4 3 3" xfId="8496"/>
    <cellStyle name="Output 4 3 4" xfId="12346"/>
    <cellStyle name="Output 4 3 4 2" xfId="19928"/>
    <cellStyle name="Output 4 3 5" xfId="19925"/>
    <cellStyle name="Output 4 4" xfId="5787"/>
    <cellStyle name="Output 4 4 2" xfId="7374"/>
    <cellStyle name="Output 4 4 2 2" xfId="13809"/>
    <cellStyle name="Output 4 4 2 2 2" xfId="19931"/>
    <cellStyle name="Output 4 4 2 3" xfId="19930"/>
    <cellStyle name="Output 4 4 3" xfId="12347"/>
    <cellStyle name="Output 4 4 3 2" xfId="19932"/>
    <cellStyle name="Output 4 4 4" xfId="19929"/>
    <cellStyle name="Output 4 5" xfId="5788"/>
    <cellStyle name="Output 4 5 2" xfId="7375"/>
    <cellStyle name="Output 4 5 2 2" xfId="13810"/>
    <cellStyle name="Output 4 5 2 2 2" xfId="19935"/>
    <cellStyle name="Output 4 5 2 3" xfId="19934"/>
    <cellStyle name="Output 4 5 3" xfId="12348"/>
    <cellStyle name="Output 4 5 3 2" xfId="19936"/>
    <cellStyle name="Output 4 5 4" xfId="19933"/>
    <cellStyle name="Output 4 6" xfId="5789"/>
    <cellStyle name="Output 4 6 2" xfId="7376"/>
    <cellStyle name="Output 4 6 2 2" xfId="13811"/>
    <cellStyle name="Output 4 6 2 2 2" xfId="19939"/>
    <cellStyle name="Output 4 6 2 3" xfId="19938"/>
    <cellStyle name="Output 4 6 3" xfId="12349"/>
    <cellStyle name="Output 4 6 3 2" xfId="19940"/>
    <cellStyle name="Output 4 6 4" xfId="19937"/>
    <cellStyle name="Output 4 7" xfId="5790"/>
    <cellStyle name="Output 4 7 2" xfId="7377"/>
    <cellStyle name="Output 4 7 2 2" xfId="13812"/>
    <cellStyle name="Output 4 7 2 2 2" xfId="19943"/>
    <cellStyle name="Output 4 7 2 3" xfId="19942"/>
    <cellStyle name="Output 4 7 3" xfId="12350"/>
    <cellStyle name="Output 4 7 3 2" xfId="19944"/>
    <cellStyle name="Output 4 7 4" xfId="19941"/>
    <cellStyle name="Output 4 8" xfId="5791"/>
    <cellStyle name="Output 4 8 2" xfId="7378"/>
    <cellStyle name="Output 4 8 2 2" xfId="13813"/>
    <cellStyle name="Output 4 8 2 2 2" xfId="19947"/>
    <cellStyle name="Output 4 8 2 3" xfId="19946"/>
    <cellStyle name="Output 4 8 3" xfId="12351"/>
    <cellStyle name="Output 4 8 3 2" xfId="19948"/>
    <cellStyle name="Output 4 8 4" xfId="19945"/>
    <cellStyle name="Output 4 9" xfId="5792"/>
    <cellStyle name="Output 4 9 2" xfId="7379"/>
    <cellStyle name="Output 4 9 2 2" xfId="13814"/>
    <cellStyle name="Output 4 9 2 2 2" xfId="19951"/>
    <cellStyle name="Output 4 9 2 3" xfId="19950"/>
    <cellStyle name="Output 4 9 3" xfId="12352"/>
    <cellStyle name="Output 4 9 3 2" xfId="19952"/>
    <cellStyle name="Output 4 9 4" xfId="19949"/>
    <cellStyle name="Output 5" xfId="5793"/>
    <cellStyle name="Output 5 2" xfId="7380"/>
    <cellStyle name="Output 5 2 2" xfId="13815"/>
    <cellStyle name="Output 5 2 2 2" xfId="19955"/>
    <cellStyle name="Output 5 2 3" xfId="19954"/>
    <cellStyle name="Output 5 3" xfId="8497"/>
    <cellStyle name="Output 5 3 2" xfId="14441"/>
    <cellStyle name="Output 5 3 2 2" xfId="19957"/>
    <cellStyle name="Output 5 3 2 2 2" xfId="23031"/>
    <cellStyle name="Output 5 3 2 2 3" xfId="23032"/>
    <cellStyle name="Output 5 3 2 2 4" xfId="23033"/>
    <cellStyle name="Output 5 3 2 3" xfId="23034"/>
    <cellStyle name="Output 5 3 2 4" xfId="23035"/>
    <cellStyle name="Output 5 3 2 5" xfId="23036"/>
    <cellStyle name="Output 5 3 3" xfId="19956"/>
    <cellStyle name="Output 5 3 3 2" xfId="23037"/>
    <cellStyle name="Output 5 3 3 3" xfId="23038"/>
    <cellStyle name="Output 5 3 3 4" xfId="23039"/>
    <cellStyle name="Output 5 4" xfId="12353"/>
    <cellStyle name="Output 5 4 2" xfId="19958"/>
    <cellStyle name="Output 5 5" xfId="19953"/>
    <cellStyle name="Output 6" xfId="5794"/>
    <cellStyle name="Output 6 2" xfId="7381"/>
    <cellStyle name="Output 6 2 2" xfId="13816"/>
    <cellStyle name="Output 6 2 2 2" xfId="19961"/>
    <cellStyle name="Output 6 2 3" xfId="19960"/>
    <cellStyle name="Output 6 3" xfId="12354"/>
    <cellStyle name="Output 6 3 2" xfId="19962"/>
    <cellStyle name="Output 6 4" xfId="19959"/>
    <cellStyle name="Output 7" xfId="5795"/>
    <cellStyle name="Output 7 2" xfId="7382"/>
    <cellStyle name="Output 7 2 2" xfId="13817"/>
    <cellStyle name="Output 7 2 2 2" xfId="19965"/>
    <cellStyle name="Output 7 2 3" xfId="19964"/>
    <cellStyle name="Output 7 3" xfId="12355"/>
    <cellStyle name="Output 7 3 2" xfId="19966"/>
    <cellStyle name="Output 7 4" xfId="19963"/>
    <cellStyle name="Output 8" xfId="5796"/>
    <cellStyle name="Output 8 2" xfId="7383"/>
    <cellStyle name="Output 8 2 2" xfId="13818"/>
    <cellStyle name="Output 8 2 2 2" xfId="19969"/>
    <cellStyle name="Output 8 2 3" xfId="19968"/>
    <cellStyle name="Output 8 3" xfId="12356"/>
    <cellStyle name="Output 8 3 2" xfId="19970"/>
    <cellStyle name="Output 8 4" xfId="19967"/>
    <cellStyle name="Output 9" xfId="5797"/>
    <cellStyle name="Output 9 2" xfId="7384"/>
    <cellStyle name="Output 9 2 2" xfId="13819"/>
    <cellStyle name="Output 9 2 2 2" xfId="19973"/>
    <cellStyle name="Output 9 2 3" xfId="19972"/>
    <cellStyle name="Output 9 3" xfId="12357"/>
    <cellStyle name="Output 9 3 2" xfId="19974"/>
    <cellStyle name="Output 9 4" xfId="19971"/>
    <cellStyle name="Pealkiri 1 2" xfId="5798"/>
    <cellStyle name="Pealkiri 1 2 2" xfId="12358"/>
    <cellStyle name="Pealkiri 1 2 2 2" xfId="19976"/>
    <cellStyle name="Pealkiri 1 2 3" xfId="19975"/>
    <cellStyle name="Pealkiri 1 3" xfId="7385"/>
    <cellStyle name="Pealkiri 1 3 2" xfId="13820"/>
    <cellStyle name="Pealkiri 1 3 2 2" xfId="19978"/>
    <cellStyle name="Pealkiri 1 3 3" xfId="19977"/>
    <cellStyle name="Pealkiri 10" xfId="11299"/>
    <cellStyle name="Pealkiri 11" xfId="23040"/>
    <cellStyle name="Pealkiri 12" xfId="51"/>
    <cellStyle name="Pealkiri 2 2" xfId="5799"/>
    <cellStyle name="Pealkiri 2 2 2" xfId="12359"/>
    <cellStyle name="Pealkiri 2 2 2 2" xfId="19980"/>
    <cellStyle name="Pealkiri 2 2 3" xfId="19979"/>
    <cellStyle name="Pealkiri 2 3" xfId="7386"/>
    <cellStyle name="Pealkiri 2 3 2" xfId="13821"/>
    <cellStyle name="Pealkiri 2 3 2 2" xfId="19982"/>
    <cellStyle name="Pealkiri 2 3 3" xfId="19981"/>
    <cellStyle name="Pealkiri 3 2" xfId="5800"/>
    <cellStyle name="Pealkiri 3 2 2" xfId="12360"/>
    <cellStyle name="Pealkiri 3 2 2 2" xfId="19984"/>
    <cellStyle name="Pealkiri 3 2 3" xfId="19983"/>
    <cellStyle name="Pealkiri 3 3" xfId="7387"/>
    <cellStyle name="Pealkiri 3 3 2" xfId="13822"/>
    <cellStyle name="Pealkiri 3 3 2 2" xfId="19986"/>
    <cellStyle name="Pealkiri 3 3 3" xfId="19985"/>
    <cellStyle name="Pealkiri 4 2" xfId="5801"/>
    <cellStyle name="Pealkiri 4 2 2" xfId="12361"/>
    <cellStyle name="Pealkiri 4 2 2 2" xfId="19988"/>
    <cellStyle name="Pealkiri 4 2 3" xfId="19987"/>
    <cellStyle name="Pealkiri 4 3" xfId="7388"/>
    <cellStyle name="Pealkiri 4 3 2" xfId="13823"/>
    <cellStyle name="Pealkiri 4 3 2 2" xfId="19990"/>
    <cellStyle name="Pealkiri 4 3 3" xfId="19989"/>
    <cellStyle name="Pealkiri 5" xfId="5802"/>
    <cellStyle name="Pealkiri 5 2" xfId="5803"/>
    <cellStyle name="Pealkiri 5 2 2" xfId="7390"/>
    <cellStyle name="Pealkiri 5 2 2 2" xfId="13825"/>
    <cellStyle name="Pealkiri 5 2 2 2 2" xfId="19994"/>
    <cellStyle name="Pealkiri 5 2 2 3" xfId="19993"/>
    <cellStyle name="Pealkiri 5 2 3" xfId="12363"/>
    <cellStyle name="Pealkiri 5 2 3 2" xfId="19995"/>
    <cellStyle name="Pealkiri 5 2 4" xfId="19992"/>
    <cellStyle name="Pealkiri 5 3" xfId="7389"/>
    <cellStyle name="Pealkiri 5 3 2" xfId="13824"/>
    <cellStyle name="Pealkiri 5 3 2 2" xfId="19997"/>
    <cellStyle name="Pealkiri 5 3 3" xfId="19996"/>
    <cellStyle name="Pealkiri 5 4" xfId="11205"/>
    <cellStyle name="Pealkiri 5 5" xfId="12362"/>
    <cellStyle name="Pealkiri 5 5 2" xfId="19998"/>
    <cellStyle name="Pealkiri 5 6" xfId="19991"/>
    <cellStyle name="Pealkiri 6" xfId="5804"/>
    <cellStyle name="Pealkiri 6 2" xfId="7391"/>
    <cellStyle name="Pealkiri 6 2 2" xfId="13826"/>
    <cellStyle name="Pealkiri 6 2 2 2" xfId="20001"/>
    <cellStyle name="Pealkiri 6 2 3" xfId="20000"/>
    <cellStyle name="Pealkiri 6 3" xfId="12364"/>
    <cellStyle name="Pealkiri 6 3 2" xfId="20002"/>
    <cellStyle name="Pealkiri 6 4" xfId="19999"/>
    <cellStyle name="Pealkiri 7" xfId="5805"/>
    <cellStyle name="Pealkiri 7 2" xfId="7392"/>
    <cellStyle name="Pealkiri 7 2 2" xfId="13827"/>
    <cellStyle name="Pealkiri 7 2 2 2" xfId="20005"/>
    <cellStyle name="Pealkiri 7 2 3" xfId="20004"/>
    <cellStyle name="Pealkiri 7 3" xfId="12365"/>
    <cellStyle name="Pealkiri 7 3 2" xfId="20006"/>
    <cellStyle name="Pealkiri 7 4" xfId="20003"/>
    <cellStyle name="Pealkiri 8" xfId="6145"/>
    <cellStyle name="Pealkiri 9" xfId="11206"/>
    <cellStyle name="Pealkiri 9 2" xfId="14543"/>
    <cellStyle name="Pealkiri 9 2 2" xfId="20008"/>
    <cellStyle name="Pealkiri 9 3" xfId="20007"/>
    <cellStyle name="Percent 2" xfId="26"/>
    <cellStyle name="Percent 2 10" xfId="5806"/>
    <cellStyle name="Percent 2 10 2" xfId="12366"/>
    <cellStyle name="Percent 2 10 2 2" xfId="20010"/>
    <cellStyle name="Percent 2 10 3" xfId="20009"/>
    <cellStyle name="Percent 2 11" xfId="7393"/>
    <cellStyle name="Percent 2 11 2" xfId="13828"/>
    <cellStyle name="Percent 2 11 2 2" xfId="20012"/>
    <cellStyle name="Percent 2 11 3" xfId="20011"/>
    <cellStyle name="Percent 2 2" xfId="410"/>
    <cellStyle name="Percent 2 2 2" xfId="6208"/>
    <cellStyle name="Percent 2 2 3" xfId="5807"/>
    <cellStyle name="Percent 2 2 3 2" xfId="12367"/>
    <cellStyle name="Percent 2 2 3 2 2" xfId="20014"/>
    <cellStyle name="Percent 2 2 3 3" xfId="20013"/>
    <cellStyle name="Percent 2 2 4" xfId="7394"/>
    <cellStyle name="Percent 2 2 4 2" xfId="13829"/>
    <cellStyle name="Percent 2 2 4 2 2" xfId="20016"/>
    <cellStyle name="Percent 2 2 4 3" xfId="20015"/>
    <cellStyle name="Percent 2 2 5" xfId="11207"/>
    <cellStyle name="Percent 2 3" xfId="411"/>
    <cellStyle name="Percent 2 3 2" xfId="6209"/>
    <cellStyle name="Percent 2 3 3" xfId="5808"/>
    <cellStyle name="Percent 2 3 3 2" xfId="12368"/>
    <cellStyle name="Percent 2 3 3 2 2" xfId="20018"/>
    <cellStyle name="Percent 2 3 3 3" xfId="20017"/>
    <cellStyle name="Percent 2 3 4" xfId="7395"/>
    <cellStyle name="Percent 2 3 4 2" xfId="13830"/>
    <cellStyle name="Percent 2 3 4 2 2" xfId="20020"/>
    <cellStyle name="Percent 2 3 4 3" xfId="20019"/>
    <cellStyle name="Percent 2 3 5" xfId="11208"/>
    <cellStyle name="Percent 2 4" xfId="412"/>
    <cellStyle name="Percent 2 4 2" xfId="6210"/>
    <cellStyle name="Percent 2 4 3" xfId="5809"/>
    <cellStyle name="Percent 2 4 3 2" xfId="12369"/>
    <cellStyle name="Percent 2 4 3 2 2" xfId="20022"/>
    <cellStyle name="Percent 2 4 3 3" xfId="20021"/>
    <cellStyle name="Percent 2 4 4" xfId="7396"/>
    <cellStyle name="Percent 2 4 4 2" xfId="13831"/>
    <cellStyle name="Percent 2 4 4 2 2" xfId="20024"/>
    <cellStyle name="Percent 2 4 4 3" xfId="20023"/>
    <cellStyle name="Percent 2 4 5" xfId="11209"/>
    <cellStyle name="Percent 2 5" xfId="413"/>
    <cellStyle name="Percent 2 5 2" xfId="6211"/>
    <cellStyle name="Percent 2 5 3" xfId="5810"/>
    <cellStyle name="Percent 2 5 3 2" xfId="12370"/>
    <cellStyle name="Percent 2 5 3 2 2" xfId="20026"/>
    <cellStyle name="Percent 2 5 3 3" xfId="20025"/>
    <cellStyle name="Percent 2 5 4" xfId="7397"/>
    <cellStyle name="Percent 2 5 4 2" xfId="13832"/>
    <cellStyle name="Percent 2 5 4 2 2" xfId="20028"/>
    <cellStyle name="Percent 2 5 4 3" xfId="20027"/>
    <cellStyle name="Percent 2 5 5" xfId="11210"/>
    <cellStyle name="Percent 2 6" xfId="414"/>
    <cellStyle name="Percent 2 6 2" xfId="6212"/>
    <cellStyle name="Percent 2 6 3" xfId="5811"/>
    <cellStyle name="Percent 2 6 3 2" xfId="12371"/>
    <cellStyle name="Percent 2 6 3 2 2" xfId="20030"/>
    <cellStyle name="Percent 2 6 3 3" xfId="20029"/>
    <cellStyle name="Percent 2 6 4" xfId="7398"/>
    <cellStyle name="Percent 2 6 4 2" xfId="13833"/>
    <cellStyle name="Percent 2 6 4 2 2" xfId="20032"/>
    <cellStyle name="Percent 2 6 4 3" xfId="20031"/>
    <cellStyle name="Percent 2 6 5" xfId="11211"/>
    <cellStyle name="Percent 2 7" xfId="5812"/>
    <cellStyle name="Percent 2 7 2" xfId="7399"/>
    <cellStyle name="Percent 2 7 2 2" xfId="13834"/>
    <cellStyle name="Percent 2 7 2 2 2" xfId="20035"/>
    <cellStyle name="Percent 2 7 2 3" xfId="20034"/>
    <cellStyle name="Percent 2 7 3" xfId="8498"/>
    <cellStyle name="Percent 2 7 4" xfId="12372"/>
    <cellStyle name="Percent 2 7 4 2" xfId="20036"/>
    <cellStyle name="Percent 2 7 5" xfId="20033"/>
    <cellStyle name="Percent 2 8" xfId="5813"/>
    <cellStyle name="Percent 2 8 2" xfId="7400"/>
    <cellStyle name="Percent 2 8 2 2" xfId="13835"/>
    <cellStyle name="Percent 2 8 2 2 2" xfId="20039"/>
    <cellStyle name="Percent 2 8 2 3" xfId="20038"/>
    <cellStyle name="Percent 2 8 3" xfId="8499"/>
    <cellStyle name="Percent 2 8 4" xfId="12373"/>
    <cellStyle name="Percent 2 8 4 2" xfId="20040"/>
    <cellStyle name="Percent 2 8 5" xfId="20037"/>
    <cellStyle name="Percent 2 9" xfId="6132"/>
    <cellStyle name="Percent 3" xfId="43"/>
    <cellStyle name="Percent 3 10" xfId="7401"/>
    <cellStyle name="Percent 3 10 2" xfId="13836"/>
    <cellStyle name="Percent 3 10 2 2" xfId="20043"/>
    <cellStyle name="Percent 3 10 3" xfId="20042"/>
    <cellStyle name="Percent 3 11" xfId="11212"/>
    <cellStyle name="Percent 3 12" xfId="11213"/>
    <cellStyle name="Percent 3 12 2" xfId="14544"/>
    <cellStyle name="Percent 3 12 2 2" xfId="20045"/>
    <cellStyle name="Percent 3 12 3" xfId="20044"/>
    <cellStyle name="Percent 3 13" xfId="11293"/>
    <cellStyle name="Percent 3 13 2" xfId="20046"/>
    <cellStyle name="Percent 3 14" xfId="20041"/>
    <cellStyle name="Percent 3 2" xfId="77"/>
    <cellStyle name="Percent 3 2 2" xfId="415"/>
    <cellStyle name="Percent 3 2 2 2" xfId="5817"/>
    <cellStyle name="Percent 3 2 2 2 2" xfId="7404"/>
    <cellStyle name="Percent 3 2 2 2 2 2" xfId="13839"/>
    <cellStyle name="Percent 3 2 2 2 2 2 2" xfId="20050"/>
    <cellStyle name="Percent 3 2 2 2 2 3" xfId="20049"/>
    <cellStyle name="Percent 3 2 2 2 3" xfId="12377"/>
    <cellStyle name="Percent 3 2 2 2 3 2" xfId="20051"/>
    <cellStyle name="Percent 3 2 2 2 4" xfId="20048"/>
    <cellStyle name="Percent 3 2 2 3" xfId="5818"/>
    <cellStyle name="Percent 3 2 2 3 2" xfId="7405"/>
    <cellStyle name="Percent 3 2 2 3 2 2" xfId="13840"/>
    <cellStyle name="Percent 3 2 2 3 2 2 2" xfId="20054"/>
    <cellStyle name="Percent 3 2 2 3 2 3" xfId="20053"/>
    <cellStyle name="Percent 3 2 2 3 3" xfId="12378"/>
    <cellStyle name="Percent 3 2 2 3 3 2" xfId="20055"/>
    <cellStyle name="Percent 3 2 2 3 4" xfId="20052"/>
    <cellStyle name="Percent 3 2 2 4" xfId="6213"/>
    <cellStyle name="Percent 3 2 2 5" xfId="5816"/>
    <cellStyle name="Percent 3 2 2 5 2" xfId="12376"/>
    <cellStyle name="Percent 3 2 2 5 2 2" xfId="20057"/>
    <cellStyle name="Percent 3 2 2 5 3" xfId="20056"/>
    <cellStyle name="Percent 3 2 2 6" xfId="7403"/>
    <cellStyle name="Percent 3 2 2 6 2" xfId="13838"/>
    <cellStyle name="Percent 3 2 2 6 2 2" xfId="20059"/>
    <cellStyle name="Percent 3 2 2 6 3" xfId="20058"/>
    <cellStyle name="Percent 3 2 3" xfId="5819"/>
    <cellStyle name="Percent 3 2 3 2" xfId="7406"/>
    <cellStyle name="Percent 3 2 3 2 2" xfId="13841"/>
    <cellStyle name="Percent 3 2 3 2 2 2" xfId="20062"/>
    <cellStyle name="Percent 3 2 3 2 3" xfId="20061"/>
    <cellStyle name="Percent 3 2 3 3" xfId="12379"/>
    <cellStyle name="Percent 3 2 3 3 2" xfId="20063"/>
    <cellStyle name="Percent 3 2 3 4" xfId="20060"/>
    <cellStyle name="Percent 3 2 4" xfId="6151"/>
    <cellStyle name="Percent 3 2 4 2" xfId="7715"/>
    <cellStyle name="Percent 3 2 4 2 2" xfId="14150"/>
    <cellStyle name="Percent 3 2 4 2 2 2" xfId="20066"/>
    <cellStyle name="Percent 3 2 4 2 3" xfId="20065"/>
    <cellStyle name="Percent 3 2 4 3" xfId="12688"/>
    <cellStyle name="Percent 3 2 4 3 2" xfId="20067"/>
    <cellStyle name="Percent 3 2 4 4" xfId="20064"/>
    <cellStyle name="Percent 3 2 5" xfId="5815"/>
    <cellStyle name="Percent 3 2 5 2" xfId="12375"/>
    <cellStyle name="Percent 3 2 5 2 2" xfId="20069"/>
    <cellStyle name="Percent 3 2 5 3" xfId="20068"/>
    <cellStyle name="Percent 3 2 6" xfId="7402"/>
    <cellStyle name="Percent 3 2 6 2" xfId="13837"/>
    <cellStyle name="Percent 3 2 6 2 2" xfId="20071"/>
    <cellStyle name="Percent 3 2 6 3" xfId="20070"/>
    <cellStyle name="Percent 3 2 7" xfId="11214"/>
    <cellStyle name="Percent 3 2 8" xfId="11321"/>
    <cellStyle name="Percent 3 2 8 2" xfId="20072"/>
    <cellStyle name="Percent 3 2 9" xfId="20047"/>
    <cellStyle name="Percent 3 3" xfId="416"/>
    <cellStyle name="Percent 3 3 2" xfId="5821"/>
    <cellStyle name="Percent 3 3 2 2" xfId="7408"/>
    <cellStyle name="Percent 3 3 2 2 2" xfId="13843"/>
    <cellStyle name="Percent 3 3 2 2 2 2" xfId="20075"/>
    <cellStyle name="Percent 3 3 2 2 3" xfId="20074"/>
    <cellStyle name="Percent 3 3 2 3" xfId="12381"/>
    <cellStyle name="Percent 3 3 2 3 2" xfId="20076"/>
    <cellStyle name="Percent 3 3 2 4" xfId="20073"/>
    <cellStyle name="Percent 3 3 3" xfId="5822"/>
    <cellStyle name="Percent 3 3 3 2" xfId="7409"/>
    <cellStyle name="Percent 3 3 3 2 2" xfId="13844"/>
    <cellStyle name="Percent 3 3 3 2 2 2" xfId="20079"/>
    <cellStyle name="Percent 3 3 3 2 3" xfId="20078"/>
    <cellStyle name="Percent 3 3 3 3" xfId="12382"/>
    <cellStyle name="Percent 3 3 3 3 2" xfId="20080"/>
    <cellStyle name="Percent 3 3 3 4" xfId="20077"/>
    <cellStyle name="Percent 3 3 4" xfId="6214"/>
    <cellStyle name="Percent 3 3 5" xfId="5820"/>
    <cellStyle name="Percent 3 3 5 2" xfId="12380"/>
    <cellStyle name="Percent 3 3 5 2 2" xfId="20082"/>
    <cellStyle name="Percent 3 3 5 3" xfId="20081"/>
    <cellStyle name="Percent 3 3 6" xfId="7407"/>
    <cellStyle name="Percent 3 3 6 2" xfId="13842"/>
    <cellStyle name="Percent 3 3 6 2 2" xfId="20084"/>
    <cellStyle name="Percent 3 3 6 3" xfId="20083"/>
    <cellStyle name="Percent 3 3 7" xfId="11215"/>
    <cellStyle name="Percent 3 4" xfId="417"/>
    <cellStyle name="Percent 3 4 2" xfId="6215"/>
    <cellStyle name="Percent 3 4 3" xfId="5823"/>
    <cellStyle name="Percent 3 4 3 2" xfId="12383"/>
    <cellStyle name="Percent 3 4 3 2 2" xfId="20086"/>
    <cellStyle name="Percent 3 4 3 3" xfId="20085"/>
    <cellStyle name="Percent 3 4 4" xfId="7410"/>
    <cellStyle name="Percent 3 4 4 2" xfId="13845"/>
    <cellStyle name="Percent 3 4 4 2 2" xfId="20088"/>
    <cellStyle name="Percent 3 4 4 3" xfId="20087"/>
    <cellStyle name="Percent 3 4 5" xfId="11216"/>
    <cellStyle name="Percent 3 5" xfId="92"/>
    <cellStyle name="Percent 3 5 2" xfId="6158"/>
    <cellStyle name="Percent 3 5 3" xfId="5824"/>
    <cellStyle name="Percent 3 5 3 2" xfId="12384"/>
    <cellStyle name="Percent 3 5 3 2 2" xfId="20090"/>
    <cellStyle name="Percent 3 5 3 3" xfId="20089"/>
    <cellStyle name="Percent 3 5 4" xfId="7411"/>
    <cellStyle name="Percent 3 5 4 2" xfId="13846"/>
    <cellStyle name="Percent 3 5 4 2 2" xfId="20092"/>
    <cellStyle name="Percent 3 5 4 3" xfId="20091"/>
    <cellStyle name="Percent 3 5 5" xfId="11217"/>
    <cellStyle name="Percent 3 6" xfId="5825"/>
    <cellStyle name="Percent 3 6 2" xfId="7412"/>
    <cellStyle name="Percent 3 6 2 2" xfId="13847"/>
    <cellStyle name="Percent 3 6 2 2 2" xfId="20095"/>
    <cellStyle name="Percent 3 6 2 3" xfId="20094"/>
    <cellStyle name="Percent 3 6 3" xfId="8500"/>
    <cellStyle name="Percent 3 6 4" xfId="12385"/>
    <cellStyle name="Percent 3 6 4 2" xfId="20096"/>
    <cellStyle name="Percent 3 6 5" xfId="20093"/>
    <cellStyle name="Percent 3 7" xfId="5826"/>
    <cellStyle name="Percent 3 7 2" xfId="7413"/>
    <cellStyle name="Percent 3 7 2 2" xfId="13848"/>
    <cellStyle name="Percent 3 7 2 2 2" xfId="20099"/>
    <cellStyle name="Percent 3 7 2 3" xfId="20098"/>
    <cellStyle name="Percent 3 7 3" xfId="12386"/>
    <cellStyle name="Percent 3 7 3 2" xfId="20100"/>
    <cellStyle name="Percent 3 7 4" xfId="20097"/>
    <cellStyle name="Percent 3 8" xfId="6138"/>
    <cellStyle name="Percent 3 8 2" xfId="7713"/>
    <cellStyle name="Percent 3 8 2 2" xfId="14148"/>
    <cellStyle name="Percent 3 8 2 2 2" xfId="20103"/>
    <cellStyle name="Percent 3 8 2 3" xfId="20102"/>
    <cellStyle name="Percent 3 8 3" xfId="12686"/>
    <cellStyle name="Percent 3 8 3 2" xfId="20104"/>
    <cellStyle name="Percent 3 8 4" xfId="20101"/>
    <cellStyle name="Percent 3 9" xfId="5814"/>
    <cellStyle name="Percent 3 9 2" xfId="12374"/>
    <cellStyle name="Percent 3 9 2 2" xfId="20106"/>
    <cellStyle name="Percent 3 9 3" xfId="20105"/>
    <cellStyle name="Percent 4" xfId="5827"/>
    <cellStyle name="Percent 4 2" xfId="418"/>
    <cellStyle name="Percent 4 2 2" xfId="6216"/>
    <cellStyle name="Percent 4 2 3" xfId="5828"/>
    <cellStyle name="Percent 4 2 3 2" xfId="12388"/>
    <cellStyle name="Percent 4 2 3 2 2" xfId="20109"/>
    <cellStyle name="Percent 4 2 3 3" xfId="20108"/>
    <cellStyle name="Percent 4 2 4" xfId="7415"/>
    <cellStyle name="Percent 4 2 4 2" xfId="13850"/>
    <cellStyle name="Percent 4 2 4 2 2" xfId="20111"/>
    <cellStyle name="Percent 4 2 4 3" xfId="20110"/>
    <cellStyle name="Percent 4 2 5" xfId="11218"/>
    <cellStyle name="Percent 4 3" xfId="419"/>
    <cellStyle name="Percent 4 3 2" xfId="6217"/>
    <cellStyle name="Percent 4 3 3" xfId="5829"/>
    <cellStyle name="Percent 4 3 3 2" xfId="12389"/>
    <cellStyle name="Percent 4 3 3 2 2" xfId="20113"/>
    <cellStyle name="Percent 4 3 3 3" xfId="20112"/>
    <cellStyle name="Percent 4 3 4" xfId="7416"/>
    <cellStyle name="Percent 4 3 4 2" xfId="13851"/>
    <cellStyle name="Percent 4 3 4 2 2" xfId="20115"/>
    <cellStyle name="Percent 4 3 4 3" xfId="20114"/>
    <cellStyle name="Percent 4 3 5" xfId="11219"/>
    <cellStyle name="Percent 4 4" xfId="420"/>
    <cellStyle name="Percent 4 4 2" xfId="6218"/>
    <cellStyle name="Percent 4 4 3" xfId="5830"/>
    <cellStyle name="Percent 4 4 3 2" xfId="12390"/>
    <cellStyle name="Percent 4 4 3 2 2" xfId="20117"/>
    <cellStyle name="Percent 4 4 3 3" xfId="20116"/>
    <cellStyle name="Percent 4 4 4" xfId="7417"/>
    <cellStyle name="Percent 4 4 4 2" xfId="13852"/>
    <cellStyle name="Percent 4 4 4 2 2" xfId="20119"/>
    <cellStyle name="Percent 4 4 4 3" xfId="20118"/>
    <cellStyle name="Percent 4 4 5" xfId="11220"/>
    <cellStyle name="Percent 4 5" xfId="5831"/>
    <cellStyle name="Percent 4 5 2" xfId="7418"/>
    <cellStyle name="Percent 4 5 2 2" xfId="13853"/>
    <cellStyle name="Percent 4 5 2 2 2" xfId="20122"/>
    <cellStyle name="Percent 4 5 2 3" xfId="20121"/>
    <cellStyle name="Percent 4 5 3" xfId="8501"/>
    <cellStyle name="Percent 4 5 4" xfId="12391"/>
    <cellStyle name="Percent 4 5 4 2" xfId="20123"/>
    <cellStyle name="Percent 4 5 5" xfId="20120"/>
    <cellStyle name="Percent 4 6" xfId="5832"/>
    <cellStyle name="Percent 4 6 2" xfId="7419"/>
    <cellStyle name="Percent 4 6 2 2" xfId="13854"/>
    <cellStyle name="Percent 4 6 2 2 2" xfId="20126"/>
    <cellStyle name="Percent 4 6 2 3" xfId="20125"/>
    <cellStyle name="Percent 4 6 3" xfId="8502"/>
    <cellStyle name="Percent 4 6 4" xfId="12392"/>
    <cellStyle name="Percent 4 6 4 2" xfId="20127"/>
    <cellStyle name="Percent 4 6 5" xfId="20124"/>
    <cellStyle name="Percent 4 7" xfId="7414"/>
    <cellStyle name="Percent 4 7 2" xfId="13849"/>
    <cellStyle name="Percent 4 7 2 2" xfId="20129"/>
    <cellStyle name="Percent 4 7 3" xfId="20128"/>
    <cellStyle name="Percent 4 8" xfId="12387"/>
    <cellStyle name="Percent 4 8 2" xfId="20130"/>
    <cellStyle name="Percent 4 9" xfId="20107"/>
    <cellStyle name="Protsent 10" xfId="23041"/>
    <cellStyle name="Protsent 11" xfId="21"/>
    <cellStyle name="Protsent 2" xfId="5833"/>
    <cellStyle name="Protsent 2 2" xfId="7420"/>
    <cellStyle name="Protsent 2 2 2" xfId="13855"/>
    <cellStyle name="Protsent 2 2 2 2" xfId="20133"/>
    <cellStyle name="Protsent 2 2 3" xfId="20132"/>
    <cellStyle name="Protsent 2 3" xfId="12393"/>
    <cellStyle name="Protsent 2 3 2" xfId="20134"/>
    <cellStyle name="Protsent 2 4" xfId="20131"/>
    <cellStyle name="Protsent 3" xfId="6128"/>
    <cellStyle name="Protsent 3 2" xfId="23042"/>
    <cellStyle name="Protsent 4" xfId="6409"/>
    <cellStyle name="Protsent 4 2" xfId="12844"/>
    <cellStyle name="Protsent 4 2 2" xfId="20136"/>
    <cellStyle name="Protsent 4 3" xfId="20135"/>
    <cellStyle name="Protsent 5" xfId="7867"/>
    <cellStyle name="Protsent 5 2" xfId="14302"/>
    <cellStyle name="Protsent 5 2 2" xfId="20138"/>
    <cellStyle name="Protsent 5 3" xfId="20137"/>
    <cellStyle name="Protsent 6" xfId="11221"/>
    <cellStyle name="Protsent 6 2" xfId="14545"/>
    <cellStyle name="Protsent 6 2 2" xfId="20140"/>
    <cellStyle name="Protsent 6 3" xfId="20139"/>
    <cellStyle name="Protsent 7" xfId="11260"/>
    <cellStyle name="Protsent 7 2" xfId="14562"/>
    <cellStyle name="Protsent 7 2 2" xfId="20142"/>
    <cellStyle name="Protsent 7 3" xfId="20141"/>
    <cellStyle name="Protsent 8" xfId="11280"/>
    <cellStyle name="Protsent 9" xfId="23043"/>
    <cellStyle name="Rõhk1 2" xfId="5834"/>
    <cellStyle name="Rõhk1 2 2" xfId="12394"/>
    <cellStyle name="Rõhk1 2 2 2" xfId="20144"/>
    <cellStyle name="Rõhk1 2 3" xfId="20143"/>
    <cellStyle name="Rõhk1 3" xfId="7421"/>
    <cellStyle name="Rõhk1 3 2" xfId="13856"/>
    <cellStyle name="Rõhk1 3 2 2" xfId="20146"/>
    <cellStyle name="Rõhk1 3 3" xfId="20145"/>
    <cellStyle name="Rõhk2 2" xfId="5835"/>
    <cellStyle name="Rõhk2 2 2" xfId="12395"/>
    <cellStyle name="Rõhk2 2 2 2" xfId="20148"/>
    <cellStyle name="Rõhk2 2 3" xfId="20147"/>
    <cellStyle name="Rõhk2 3" xfId="7422"/>
    <cellStyle name="Rõhk2 3 2" xfId="13857"/>
    <cellStyle name="Rõhk2 3 2 2" xfId="20150"/>
    <cellStyle name="Rõhk2 3 3" xfId="20149"/>
    <cellStyle name="Rõhk3 2" xfId="5836"/>
    <cellStyle name="Rõhk3 2 2" xfId="12396"/>
    <cellStyle name="Rõhk3 2 2 2" xfId="20152"/>
    <cellStyle name="Rõhk3 2 3" xfId="20151"/>
    <cellStyle name="Rõhk3 3" xfId="7423"/>
    <cellStyle name="Rõhk3 3 2" xfId="13858"/>
    <cellStyle name="Rõhk3 3 2 2" xfId="20154"/>
    <cellStyle name="Rõhk3 3 3" xfId="20153"/>
    <cellStyle name="Rõhk4 2" xfId="5837"/>
    <cellStyle name="Rõhk4 2 2" xfId="12397"/>
    <cellStyle name="Rõhk4 2 2 2" xfId="20156"/>
    <cellStyle name="Rõhk4 2 3" xfId="20155"/>
    <cellStyle name="Rõhk4 3" xfId="7424"/>
    <cellStyle name="Rõhk4 3 2" xfId="13859"/>
    <cellStyle name="Rõhk4 3 2 2" xfId="20158"/>
    <cellStyle name="Rõhk4 3 3" xfId="20157"/>
    <cellStyle name="Rõhk5 2" xfId="5838"/>
    <cellStyle name="Rõhk5 2 2" xfId="12398"/>
    <cellStyle name="Rõhk5 2 2 2" xfId="20160"/>
    <cellStyle name="Rõhk5 2 3" xfId="20159"/>
    <cellStyle name="Rõhk5 3" xfId="7425"/>
    <cellStyle name="Rõhk5 3 2" xfId="13860"/>
    <cellStyle name="Rõhk5 3 2 2" xfId="20162"/>
    <cellStyle name="Rõhk5 3 3" xfId="20161"/>
    <cellStyle name="Rõhk5 4" xfId="11222"/>
    <cellStyle name="Rõhk5 4 2" xfId="14546"/>
    <cellStyle name="Rõhk5 4 2 2" xfId="20164"/>
    <cellStyle name="Rõhk5 4 3" xfId="20163"/>
    <cellStyle name="Rõhk6 2" xfId="5839"/>
    <cellStyle name="Rõhk6 2 2" xfId="12399"/>
    <cellStyle name="Rõhk6 2 2 2" xfId="20166"/>
    <cellStyle name="Rõhk6 2 3" xfId="20165"/>
    <cellStyle name="Rõhk6 3" xfId="7426"/>
    <cellStyle name="Rõhk6 3 2" xfId="13861"/>
    <cellStyle name="Rõhk6 3 2 2" xfId="20168"/>
    <cellStyle name="Rõhk6 3 3" xfId="20167"/>
    <cellStyle name="Rõhk6 4" xfId="11223"/>
    <cellStyle name="Rõhk6 4 2" xfId="14547"/>
    <cellStyle name="Rõhk6 4 2 2" xfId="20170"/>
    <cellStyle name="Rõhk6 4 3" xfId="20169"/>
    <cellStyle name="Selgitav tekst 2" xfId="5840"/>
    <cellStyle name="Selgitav tekst 2 2" xfId="12400"/>
    <cellStyle name="Selgitav tekst 2 2 2" xfId="20172"/>
    <cellStyle name="Selgitav tekst 2 3" xfId="20171"/>
    <cellStyle name="Selgitav tekst 3" xfId="7427"/>
    <cellStyle name="Selgitav tekst 3 2" xfId="13862"/>
    <cellStyle name="Selgitav tekst 3 2 2" xfId="20174"/>
    <cellStyle name="Selgitav tekst 3 3" xfId="20173"/>
    <cellStyle name="Sisestus 2" xfId="5841"/>
    <cellStyle name="Sisestus 2 2" xfId="12401"/>
    <cellStyle name="Sisestus 2 2 2" xfId="20176"/>
    <cellStyle name="Sisestus 2 3" xfId="20175"/>
    <cellStyle name="Sisestus 3" xfId="7428"/>
    <cellStyle name="Sisestus 3 2" xfId="13863"/>
    <cellStyle name="Sisestus 3 2 2" xfId="20178"/>
    <cellStyle name="Sisestus 3 3" xfId="20177"/>
    <cellStyle name="TableStyleLight1" xfId="60"/>
    <cellStyle name="TableStyleLight1 2" xfId="6150"/>
    <cellStyle name="TableStyleLight1 3" xfId="5842"/>
    <cellStyle name="TableStyleLight1 3 2" xfId="12402"/>
    <cellStyle name="TableStyleLight1 3 2 2" xfId="20180"/>
    <cellStyle name="TableStyleLight1 3 3" xfId="20179"/>
    <cellStyle name="TableStyleLight1 4" xfId="7429"/>
    <cellStyle name="TableStyleLight1 4 2" xfId="13864"/>
    <cellStyle name="TableStyleLight1 4 2 2" xfId="20182"/>
    <cellStyle name="TableStyleLight1 4 3" xfId="20181"/>
    <cellStyle name="TableStyleLight1 5" xfId="11224"/>
    <cellStyle name="Title" xfId="5843"/>
    <cellStyle name="Title 10" xfId="5844"/>
    <cellStyle name="Title 10 2" xfId="7431"/>
    <cellStyle name="Title 10 2 2" xfId="13866"/>
    <cellStyle name="Title 10 2 2 2" xfId="20186"/>
    <cellStyle name="Title 10 2 3" xfId="20185"/>
    <cellStyle name="Title 10 3" xfId="12404"/>
    <cellStyle name="Title 10 3 2" xfId="20187"/>
    <cellStyle name="Title 10 4" xfId="20184"/>
    <cellStyle name="Title 11" xfId="5845"/>
    <cellStyle name="Title 11 2" xfId="7432"/>
    <cellStyle name="Title 11 2 2" xfId="13867"/>
    <cellStyle name="Title 11 2 2 2" xfId="20190"/>
    <cellStyle name="Title 11 2 3" xfId="20189"/>
    <cellStyle name="Title 11 3" xfId="12405"/>
    <cellStyle name="Title 11 3 2" xfId="20191"/>
    <cellStyle name="Title 11 4" xfId="20188"/>
    <cellStyle name="Title 12" xfId="5846"/>
    <cellStyle name="Title 12 2" xfId="7433"/>
    <cellStyle name="Title 12 2 2" xfId="13868"/>
    <cellStyle name="Title 12 2 2 2" xfId="20194"/>
    <cellStyle name="Title 12 2 3" xfId="20193"/>
    <cellStyle name="Title 12 3" xfId="12406"/>
    <cellStyle name="Title 12 3 2" xfId="20195"/>
    <cellStyle name="Title 12 4" xfId="20192"/>
    <cellStyle name="Title 13" xfId="5847"/>
    <cellStyle name="Title 13 2" xfId="7434"/>
    <cellStyle name="Title 13 2 2" xfId="13869"/>
    <cellStyle name="Title 13 2 2 2" xfId="20198"/>
    <cellStyle name="Title 13 2 3" xfId="20197"/>
    <cellStyle name="Title 13 3" xfId="12407"/>
    <cellStyle name="Title 13 3 2" xfId="20199"/>
    <cellStyle name="Title 13 4" xfId="20196"/>
    <cellStyle name="Title 14" xfId="5848"/>
    <cellStyle name="Title 14 2" xfId="7435"/>
    <cellStyle name="Title 14 2 2" xfId="13870"/>
    <cellStyle name="Title 14 2 2 2" xfId="20202"/>
    <cellStyle name="Title 14 2 3" xfId="20201"/>
    <cellStyle name="Title 14 3" xfId="12408"/>
    <cellStyle name="Title 14 3 2" xfId="20203"/>
    <cellStyle name="Title 14 4" xfId="20200"/>
    <cellStyle name="Title 15" xfId="5849"/>
    <cellStyle name="Title 15 2" xfId="7436"/>
    <cellStyle name="Title 15 2 2" xfId="13871"/>
    <cellStyle name="Title 15 2 2 2" xfId="20206"/>
    <cellStyle name="Title 15 2 3" xfId="20205"/>
    <cellStyle name="Title 15 3" xfId="12409"/>
    <cellStyle name="Title 15 3 2" xfId="20207"/>
    <cellStyle name="Title 15 4" xfId="20204"/>
    <cellStyle name="Title 16" xfId="5850"/>
    <cellStyle name="Title 16 2" xfId="7437"/>
    <cellStyle name="Title 16 2 2" xfId="13872"/>
    <cellStyle name="Title 16 2 2 2" xfId="20210"/>
    <cellStyle name="Title 16 2 3" xfId="20209"/>
    <cellStyle name="Title 16 3" xfId="12410"/>
    <cellStyle name="Title 16 3 2" xfId="20211"/>
    <cellStyle name="Title 16 4" xfId="20208"/>
    <cellStyle name="Title 17" xfId="7430"/>
    <cellStyle name="Title 17 2" xfId="13865"/>
    <cellStyle name="Title 17 2 2" xfId="20213"/>
    <cellStyle name="Title 17 3" xfId="20212"/>
    <cellStyle name="Title 18" xfId="8503"/>
    <cellStyle name="Title 19" xfId="12403"/>
    <cellStyle name="Title 19 2" xfId="20214"/>
    <cellStyle name="Title 2" xfId="421"/>
    <cellStyle name="Title 2 10" xfId="5852"/>
    <cellStyle name="Title 2 10 2" xfId="7439"/>
    <cellStyle name="Title 2 10 2 2" xfId="13874"/>
    <cellStyle name="Title 2 10 2 2 2" xfId="20217"/>
    <cellStyle name="Title 2 10 2 3" xfId="20216"/>
    <cellStyle name="Title 2 10 3" xfId="8504"/>
    <cellStyle name="Title 2 10 4" xfId="12412"/>
    <cellStyle name="Title 2 10 4 2" xfId="20218"/>
    <cellStyle name="Title 2 10 5" xfId="20215"/>
    <cellStyle name="Title 2 11" xfId="5853"/>
    <cellStyle name="Title 2 11 2" xfId="7440"/>
    <cellStyle name="Title 2 11 2 2" xfId="13875"/>
    <cellStyle name="Title 2 11 2 2 2" xfId="20221"/>
    <cellStyle name="Title 2 11 2 3" xfId="20220"/>
    <cellStyle name="Title 2 11 3" xfId="8505"/>
    <cellStyle name="Title 2 11 4" xfId="12413"/>
    <cellStyle name="Title 2 11 4 2" xfId="20222"/>
    <cellStyle name="Title 2 11 5" xfId="20219"/>
    <cellStyle name="Title 2 12" xfId="5854"/>
    <cellStyle name="Title 2 12 2" xfId="7441"/>
    <cellStyle name="Title 2 12 2 2" xfId="13876"/>
    <cellStyle name="Title 2 12 2 2 2" xfId="20225"/>
    <cellStyle name="Title 2 12 2 3" xfId="20224"/>
    <cellStyle name="Title 2 12 3" xfId="8506"/>
    <cellStyle name="Title 2 12 4" xfId="12414"/>
    <cellStyle name="Title 2 12 4 2" xfId="20226"/>
    <cellStyle name="Title 2 12 5" xfId="20223"/>
    <cellStyle name="Title 2 13" xfId="5855"/>
    <cellStyle name="Title 2 13 2" xfId="5856"/>
    <cellStyle name="Title 2 13 2 2" xfId="5857"/>
    <cellStyle name="Title 2 13 2 2 2" xfId="7444"/>
    <cellStyle name="Title 2 13 2 2 2 2" xfId="13879"/>
    <cellStyle name="Title 2 13 2 2 2 2 2" xfId="20231"/>
    <cellStyle name="Title 2 13 2 2 2 3" xfId="20230"/>
    <cellStyle name="Title 2 13 2 2 3" xfId="12417"/>
    <cellStyle name="Title 2 13 2 2 3 2" xfId="20232"/>
    <cellStyle name="Title 2 13 2 2 4" xfId="20229"/>
    <cellStyle name="Title 2 13 2 3" xfId="5858"/>
    <cellStyle name="Title 2 13 2 3 2" xfId="7445"/>
    <cellStyle name="Title 2 13 2 3 2 2" xfId="13880"/>
    <cellStyle name="Title 2 13 2 3 2 2 2" xfId="20235"/>
    <cellStyle name="Title 2 13 2 3 2 3" xfId="20234"/>
    <cellStyle name="Title 2 13 2 3 3" xfId="12418"/>
    <cellStyle name="Title 2 13 2 3 3 2" xfId="20236"/>
    <cellStyle name="Title 2 13 2 3 4" xfId="20233"/>
    <cellStyle name="Title 2 13 2 4" xfId="7443"/>
    <cellStyle name="Title 2 13 2 4 2" xfId="13878"/>
    <cellStyle name="Title 2 13 2 4 2 2" xfId="20238"/>
    <cellStyle name="Title 2 13 2 4 3" xfId="20237"/>
    <cellStyle name="Title 2 13 2 5" xfId="8508"/>
    <cellStyle name="Title 2 13 2 6" xfId="12416"/>
    <cellStyle name="Title 2 13 2 6 2" xfId="20239"/>
    <cellStyle name="Title 2 13 2 7" xfId="20228"/>
    <cellStyle name="Title 2 13 3" xfId="5859"/>
    <cellStyle name="Title 2 13 3 2" xfId="7446"/>
    <cellStyle name="Title 2 13 3 2 2" xfId="13881"/>
    <cellStyle name="Title 2 13 3 2 2 2" xfId="20242"/>
    <cellStyle name="Title 2 13 3 2 3" xfId="20241"/>
    <cellStyle name="Title 2 13 3 3" xfId="8509"/>
    <cellStyle name="Title 2 13 3 4" xfId="12419"/>
    <cellStyle name="Title 2 13 3 4 2" xfId="20243"/>
    <cellStyle name="Title 2 13 3 5" xfId="20240"/>
    <cellStyle name="Title 2 13 4" xfId="7442"/>
    <cellStyle name="Title 2 13 4 2" xfId="13877"/>
    <cellStyle name="Title 2 13 4 2 2" xfId="20245"/>
    <cellStyle name="Title 2 13 4 3" xfId="20244"/>
    <cellStyle name="Title 2 13 5" xfId="8507"/>
    <cellStyle name="Title 2 13 6" xfId="12415"/>
    <cellStyle name="Title 2 13 6 2" xfId="20246"/>
    <cellStyle name="Title 2 13 7" xfId="20227"/>
    <cellStyle name="Title 2 14" xfId="5860"/>
    <cellStyle name="Title 2 14 2" xfId="7447"/>
    <cellStyle name="Title 2 14 2 2" xfId="13882"/>
    <cellStyle name="Title 2 14 2 2 2" xfId="20249"/>
    <cellStyle name="Title 2 14 2 3" xfId="20248"/>
    <cellStyle name="Title 2 14 3" xfId="8510"/>
    <cellStyle name="Title 2 14 4" xfId="12420"/>
    <cellStyle name="Title 2 14 4 2" xfId="20250"/>
    <cellStyle name="Title 2 14 5" xfId="20247"/>
    <cellStyle name="Title 2 15" xfId="5861"/>
    <cellStyle name="Title 2 15 2" xfId="7448"/>
    <cellStyle name="Title 2 15 2 2" xfId="13883"/>
    <cellStyle name="Title 2 15 2 2 2" xfId="20253"/>
    <cellStyle name="Title 2 15 2 3" xfId="20252"/>
    <cellStyle name="Title 2 15 3" xfId="8511"/>
    <cellStyle name="Title 2 15 4" xfId="12421"/>
    <cellStyle name="Title 2 15 4 2" xfId="20254"/>
    <cellStyle name="Title 2 15 5" xfId="20251"/>
    <cellStyle name="Title 2 16" xfId="5862"/>
    <cellStyle name="Title 2 16 2" xfId="7449"/>
    <cellStyle name="Title 2 16 2 2" xfId="13884"/>
    <cellStyle name="Title 2 16 2 2 2" xfId="20257"/>
    <cellStyle name="Title 2 16 2 3" xfId="20256"/>
    <cellStyle name="Title 2 16 3" xfId="12422"/>
    <cellStyle name="Title 2 16 3 2" xfId="20258"/>
    <cellStyle name="Title 2 16 4" xfId="20255"/>
    <cellStyle name="Title 2 17" xfId="5863"/>
    <cellStyle name="Title 2 17 2" xfId="7450"/>
    <cellStyle name="Title 2 17 2 2" xfId="13885"/>
    <cellStyle name="Title 2 17 2 2 2" xfId="20261"/>
    <cellStyle name="Title 2 17 2 3" xfId="20260"/>
    <cellStyle name="Title 2 17 3" xfId="12423"/>
    <cellStyle name="Title 2 17 3 2" xfId="20262"/>
    <cellStyle name="Title 2 17 4" xfId="20259"/>
    <cellStyle name="Title 2 18" xfId="5864"/>
    <cellStyle name="Title 2 18 2" xfId="7451"/>
    <cellStyle name="Title 2 18 2 2" xfId="13886"/>
    <cellStyle name="Title 2 18 2 2 2" xfId="20265"/>
    <cellStyle name="Title 2 18 2 3" xfId="20264"/>
    <cellStyle name="Title 2 18 3" xfId="12424"/>
    <cellStyle name="Title 2 18 3 2" xfId="20266"/>
    <cellStyle name="Title 2 18 4" xfId="20263"/>
    <cellStyle name="Title 2 19" xfId="5865"/>
    <cellStyle name="Title 2 19 2" xfId="7452"/>
    <cellStyle name="Title 2 19 2 2" xfId="13887"/>
    <cellStyle name="Title 2 19 2 2 2" xfId="20269"/>
    <cellStyle name="Title 2 19 2 3" xfId="20268"/>
    <cellStyle name="Title 2 19 3" xfId="12425"/>
    <cellStyle name="Title 2 19 3 2" xfId="20270"/>
    <cellStyle name="Title 2 19 4" xfId="20267"/>
    <cellStyle name="Title 2 2" xfId="5866"/>
    <cellStyle name="Title 2 2 10" xfId="5867"/>
    <cellStyle name="Title 2 2 10 2" xfId="7454"/>
    <cellStyle name="Title 2 2 10 2 2" xfId="13889"/>
    <cellStyle name="Title 2 2 10 2 2 2" xfId="20274"/>
    <cellStyle name="Title 2 2 10 2 3" xfId="20273"/>
    <cellStyle name="Title 2 2 10 3" xfId="12427"/>
    <cellStyle name="Title 2 2 10 3 2" xfId="20275"/>
    <cellStyle name="Title 2 2 10 4" xfId="20272"/>
    <cellStyle name="Title 2 2 11" xfId="5868"/>
    <cellStyle name="Title 2 2 11 2" xfId="7455"/>
    <cellStyle name="Title 2 2 11 2 2" xfId="13890"/>
    <cellStyle name="Title 2 2 11 2 2 2" xfId="20278"/>
    <cellStyle name="Title 2 2 11 2 3" xfId="20277"/>
    <cellStyle name="Title 2 2 11 3" xfId="12428"/>
    <cellStyle name="Title 2 2 11 3 2" xfId="20279"/>
    <cellStyle name="Title 2 2 11 4" xfId="20276"/>
    <cellStyle name="Title 2 2 12" xfId="5869"/>
    <cellStyle name="Title 2 2 12 2" xfId="7456"/>
    <cellStyle name="Title 2 2 12 2 2" xfId="13891"/>
    <cellStyle name="Title 2 2 12 2 2 2" xfId="20282"/>
    <cellStyle name="Title 2 2 12 2 3" xfId="20281"/>
    <cellStyle name="Title 2 2 12 3" xfId="12429"/>
    <cellStyle name="Title 2 2 12 3 2" xfId="20283"/>
    <cellStyle name="Title 2 2 12 4" xfId="20280"/>
    <cellStyle name="Title 2 2 13" xfId="5870"/>
    <cellStyle name="Title 2 2 13 2" xfId="7457"/>
    <cellStyle name="Title 2 2 13 2 2" xfId="13892"/>
    <cellStyle name="Title 2 2 13 2 2 2" xfId="20286"/>
    <cellStyle name="Title 2 2 13 2 3" xfId="20285"/>
    <cellStyle name="Title 2 2 13 3" xfId="12430"/>
    <cellStyle name="Title 2 2 13 3 2" xfId="20287"/>
    <cellStyle name="Title 2 2 13 4" xfId="20284"/>
    <cellStyle name="Title 2 2 14" xfId="5871"/>
    <cellStyle name="Title 2 2 14 2" xfId="7458"/>
    <cellStyle name="Title 2 2 14 2 2" xfId="13893"/>
    <cellStyle name="Title 2 2 14 2 2 2" xfId="20290"/>
    <cellStyle name="Title 2 2 14 2 3" xfId="20289"/>
    <cellStyle name="Title 2 2 14 3" xfId="12431"/>
    <cellStyle name="Title 2 2 14 3 2" xfId="20291"/>
    <cellStyle name="Title 2 2 14 4" xfId="20288"/>
    <cellStyle name="Title 2 2 15" xfId="5872"/>
    <cellStyle name="Title 2 2 15 2" xfId="7459"/>
    <cellStyle name="Title 2 2 15 2 2" xfId="13894"/>
    <cellStyle name="Title 2 2 15 2 2 2" xfId="20294"/>
    <cellStyle name="Title 2 2 15 2 3" xfId="20293"/>
    <cellStyle name="Title 2 2 15 3" xfId="12432"/>
    <cellStyle name="Title 2 2 15 3 2" xfId="20295"/>
    <cellStyle name="Title 2 2 15 4" xfId="20292"/>
    <cellStyle name="Title 2 2 16" xfId="5873"/>
    <cellStyle name="Title 2 2 16 2" xfId="7460"/>
    <cellStyle name="Title 2 2 16 2 2" xfId="13895"/>
    <cellStyle name="Title 2 2 16 2 2 2" xfId="20298"/>
    <cellStyle name="Title 2 2 16 2 3" xfId="20297"/>
    <cellStyle name="Title 2 2 16 3" xfId="12433"/>
    <cellStyle name="Title 2 2 16 3 2" xfId="20299"/>
    <cellStyle name="Title 2 2 16 4" xfId="20296"/>
    <cellStyle name="Title 2 2 17" xfId="7453"/>
    <cellStyle name="Title 2 2 17 2" xfId="13888"/>
    <cellStyle name="Title 2 2 17 2 2" xfId="20301"/>
    <cellStyle name="Title 2 2 17 3" xfId="20300"/>
    <cellStyle name="Title 2 2 18" xfId="8512"/>
    <cellStyle name="Title 2 2 19" xfId="12426"/>
    <cellStyle name="Title 2 2 19 2" xfId="20302"/>
    <cellStyle name="Title 2 2 2" xfId="5874"/>
    <cellStyle name="Title 2 2 2 2" xfId="7461"/>
    <cellStyle name="Title 2 2 2 2 2" xfId="13896"/>
    <cellStyle name="Title 2 2 2 2 2 2" xfId="20305"/>
    <cellStyle name="Title 2 2 2 2 3" xfId="20304"/>
    <cellStyle name="Title 2 2 2 3" xfId="12434"/>
    <cellStyle name="Title 2 2 2 3 2" xfId="20306"/>
    <cellStyle name="Title 2 2 2 4" xfId="20303"/>
    <cellStyle name="Title 2 2 20" xfId="20271"/>
    <cellStyle name="Title 2 2 3" xfId="5875"/>
    <cellStyle name="Title 2 2 3 2" xfId="7462"/>
    <cellStyle name="Title 2 2 3 2 2" xfId="13897"/>
    <cellStyle name="Title 2 2 3 2 2 2" xfId="20309"/>
    <cellStyle name="Title 2 2 3 2 3" xfId="20308"/>
    <cellStyle name="Title 2 2 3 3" xfId="12435"/>
    <cellStyle name="Title 2 2 3 3 2" xfId="20310"/>
    <cellStyle name="Title 2 2 3 4" xfId="20307"/>
    <cellStyle name="Title 2 2 4" xfId="5876"/>
    <cellStyle name="Title 2 2 4 2" xfId="7463"/>
    <cellStyle name="Title 2 2 4 2 2" xfId="13898"/>
    <cellStyle name="Title 2 2 4 2 2 2" xfId="20313"/>
    <cellStyle name="Title 2 2 4 2 3" xfId="20312"/>
    <cellStyle name="Title 2 2 4 3" xfId="12436"/>
    <cellStyle name="Title 2 2 4 3 2" xfId="20314"/>
    <cellStyle name="Title 2 2 4 4" xfId="20311"/>
    <cellStyle name="Title 2 2 5" xfId="5877"/>
    <cellStyle name="Title 2 2 5 2" xfId="7464"/>
    <cellStyle name="Title 2 2 5 2 2" xfId="13899"/>
    <cellStyle name="Title 2 2 5 2 2 2" xfId="20317"/>
    <cellStyle name="Title 2 2 5 2 3" xfId="20316"/>
    <cellStyle name="Title 2 2 5 3" xfId="12437"/>
    <cellStyle name="Title 2 2 5 3 2" xfId="20318"/>
    <cellStyle name="Title 2 2 5 4" xfId="20315"/>
    <cellStyle name="Title 2 2 6" xfId="5878"/>
    <cellStyle name="Title 2 2 6 2" xfId="7465"/>
    <cellStyle name="Title 2 2 6 2 2" xfId="13900"/>
    <cellStyle name="Title 2 2 6 2 2 2" xfId="20321"/>
    <cellStyle name="Title 2 2 6 2 3" xfId="20320"/>
    <cellStyle name="Title 2 2 6 3" xfId="12438"/>
    <cellStyle name="Title 2 2 6 3 2" xfId="20322"/>
    <cellStyle name="Title 2 2 6 4" xfId="20319"/>
    <cellStyle name="Title 2 2 7" xfId="5879"/>
    <cellStyle name="Title 2 2 7 2" xfId="7466"/>
    <cellStyle name="Title 2 2 7 2 2" xfId="13901"/>
    <cellStyle name="Title 2 2 7 2 2 2" xfId="20325"/>
    <cellStyle name="Title 2 2 7 2 3" xfId="20324"/>
    <cellStyle name="Title 2 2 7 3" xfId="12439"/>
    <cellStyle name="Title 2 2 7 3 2" xfId="20326"/>
    <cellStyle name="Title 2 2 7 4" xfId="20323"/>
    <cellStyle name="Title 2 2 8" xfId="5880"/>
    <cellStyle name="Title 2 2 8 2" xfId="7467"/>
    <cellStyle name="Title 2 2 8 2 2" xfId="13902"/>
    <cellStyle name="Title 2 2 8 2 2 2" xfId="20329"/>
    <cellStyle name="Title 2 2 8 2 3" xfId="20328"/>
    <cellStyle name="Title 2 2 8 3" xfId="12440"/>
    <cellStyle name="Title 2 2 8 3 2" xfId="20330"/>
    <cellStyle name="Title 2 2 8 4" xfId="20327"/>
    <cellStyle name="Title 2 2 9" xfId="5881"/>
    <cellStyle name="Title 2 2 9 2" xfId="7468"/>
    <cellStyle name="Title 2 2 9 2 2" xfId="13903"/>
    <cellStyle name="Title 2 2 9 2 2 2" xfId="20333"/>
    <cellStyle name="Title 2 2 9 2 3" xfId="20332"/>
    <cellStyle name="Title 2 2 9 3" xfId="12441"/>
    <cellStyle name="Title 2 2 9 3 2" xfId="20334"/>
    <cellStyle name="Title 2 2 9 4" xfId="20331"/>
    <cellStyle name="Title 2 20" xfId="5882"/>
    <cellStyle name="Title 2 20 2" xfId="7469"/>
    <cellStyle name="Title 2 20 2 2" xfId="13904"/>
    <cellStyle name="Title 2 20 2 2 2" xfId="20337"/>
    <cellStyle name="Title 2 20 2 3" xfId="20336"/>
    <cellStyle name="Title 2 20 3" xfId="12442"/>
    <cellStyle name="Title 2 20 3 2" xfId="20338"/>
    <cellStyle name="Title 2 20 4" xfId="20335"/>
    <cellStyle name="Title 2 21" xfId="5883"/>
    <cellStyle name="Title 2 21 2" xfId="7470"/>
    <cellStyle name="Title 2 21 2 2" xfId="13905"/>
    <cellStyle name="Title 2 21 2 2 2" xfId="20341"/>
    <cellStyle name="Title 2 21 2 3" xfId="20340"/>
    <cellStyle name="Title 2 21 3" xfId="12443"/>
    <cellStyle name="Title 2 21 3 2" xfId="20342"/>
    <cellStyle name="Title 2 21 4" xfId="20339"/>
    <cellStyle name="Title 2 22" xfId="5884"/>
    <cellStyle name="Title 2 22 2" xfId="7471"/>
    <cellStyle name="Title 2 22 2 2" xfId="13906"/>
    <cellStyle name="Title 2 22 2 2 2" xfId="20345"/>
    <cellStyle name="Title 2 22 2 3" xfId="20344"/>
    <cellStyle name="Title 2 22 3" xfId="12444"/>
    <cellStyle name="Title 2 22 3 2" xfId="20346"/>
    <cellStyle name="Title 2 22 4" xfId="20343"/>
    <cellStyle name="Title 2 23" xfId="5885"/>
    <cellStyle name="Title 2 23 2" xfId="7472"/>
    <cellStyle name="Title 2 23 2 2" xfId="13907"/>
    <cellStyle name="Title 2 23 2 2 2" xfId="20349"/>
    <cellStyle name="Title 2 23 2 3" xfId="20348"/>
    <cellStyle name="Title 2 23 3" xfId="12445"/>
    <cellStyle name="Title 2 23 3 2" xfId="20350"/>
    <cellStyle name="Title 2 23 4" xfId="20347"/>
    <cellStyle name="Title 2 24" xfId="5886"/>
    <cellStyle name="Title 2 24 2" xfId="7473"/>
    <cellStyle name="Title 2 24 2 2" xfId="13908"/>
    <cellStyle name="Title 2 24 2 2 2" xfId="20353"/>
    <cellStyle name="Title 2 24 2 3" xfId="20352"/>
    <cellStyle name="Title 2 24 3" xfId="12446"/>
    <cellStyle name="Title 2 24 3 2" xfId="20354"/>
    <cellStyle name="Title 2 24 4" xfId="20351"/>
    <cellStyle name="Title 2 25" xfId="5887"/>
    <cellStyle name="Title 2 25 2" xfId="7474"/>
    <cellStyle name="Title 2 25 2 2" xfId="13909"/>
    <cellStyle name="Title 2 25 2 2 2" xfId="20357"/>
    <cellStyle name="Title 2 25 2 3" xfId="20356"/>
    <cellStyle name="Title 2 25 3" xfId="12447"/>
    <cellStyle name="Title 2 25 3 2" xfId="20358"/>
    <cellStyle name="Title 2 25 4" xfId="20355"/>
    <cellStyle name="Title 2 26" xfId="5888"/>
    <cellStyle name="Title 2 26 2" xfId="7475"/>
    <cellStyle name="Title 2 26 2 2" xfId="13910"/>
    <cellStyle name="Title 2 26 2 2 2" xfId="20361"/>
    <cellStyle name="Title 2 26 2 3" xfId="20360"/>
    <cellStyle name="Title 2 26 3" xfId="12448"/>
    <cellStyle name="Title 2 26 3 2" xfId="20362"/>
    <cellStyle name="Title 2 26 4" xfId="20359"/>
    <cellStyle name="Title 2 27" xfId="6219"/>
    <cellStyle name="Title 2 28" xfId="5851"/>
    <cellStyle name="Title 2 28 2" xfId="12411"/>
    <cellStyle name="Title 2 28 2 2" xfId="20364"/>
    <cellStyle name="Title 2 28 3" xfId="20363"/>
    <cellStyle name="Title 2 29" xfId="7438"/>
    <cellStyle name="Title 2 29 2" xfId="13873"/>
    <cellStyle name="Title 2 29 2 2" xfId="20366"/>
    <cellStyle name="Title 2 29 3" xfId="20365"/>
    <cellStyle name="Title 2 3" xfId="5889"/>
    <cellStyle name="Title 2 3 2" xfId="7476"/>
    <cellStyle name="Title 2 3 2 2" xfId="13911"/>
    <cellStyle name="Title 2 3 2 2 2" xfId="20369"/>
    <cellStyle name="Title 2 3 2 3" xfId="20368"/>
    <cellStyle name="Title 2 3 3" xfId="8513"/>
    <cellStyle name="Title 2 3 4" xfId="12449"/>
    <cellStyle name="Title 2 3 4 2" xfId="20370"/>
    <cellStyle name="Title 2 3 5" xfId="20367"/>
    <cellStyle name="Title 2 30" xfId="11225"/>
    <cellStyle name="Title 2 4" xfId="5890"/>
    <cellStyle name="Title 2 4 2" xfId="7477"/>
    <cellStyle name="Title 2 4 2 2" xfId="13912"/>
    <cellStyle name="Title 2 4 2 2 2" xfId="20373"/>
    <cellStyle name="Title 2 4 2 3" xfId="20372"/>
    <cellStyle name="Title 2 4 3" xfId="8514"/>
    <cellStyle name="Title 2 4 4" xfId="12450"/>
    <cellStyle name="Title 2 4 4 2" xfId="20374"/>
    <cellStyle name="Title 2 4 5" xfId="20371"/>
    <cellStyle name="Title 2 5" xfId="5891"/>
    <cellStyle name="Title 2 5 2" xfId="7478"/>
    <cellStyle name="Title 2 5 2 2" xfId="13913"/>
    <cellStyle name="Title 2 5 2 2 2" xfId="20377"/>
    <cellStyle name="Title 2 5 2 3" xfId="20376"/>
    <cellStyle name="Title 2 5 3" xfId="8515"/>
    <cellStyle name="Title 2 5 4" xfId="12451"/>
    <cellStyle name="Title 2 5 4 2" xfId="20378"/>
    <cellStyle name="Title 2 5 5" xfId="20375"/>
    <cellStyle name="Title 2 6" xfId="5892"/>
    <cellStyle name="Title 2 6 2" xfId="7479"/>
    <cellStyle name="Title 2 6 2 2" xfId="13914"/>
    <cellStyle name="Title 2 6 2 2 2" xfId="20381"/>
    <cellStyle name="Title 2 6 2 3" xfId="20380"/>
    <cellStyle name="Title 2 6 3" xfId="8516"/>
    <cellStyle name="Title 2 6 4" xfId="12452"/>
    <cellStyle name="Title 2 6 4 2" xfId="20382"/>
    <cellStyle name="Title 2 6 5" xfId="20379"/>
    <cellStyle name="Title 2 7" xfId="5893"/>
    <cellStyle name="Title 2 7 2" xfId="7480"/>
    <cellStyle name="Title 2 7 2 2" xfId="13915"/>
    <cellStyle name="Title 2 7 2 2 2" xfId="20385"/>
    <cellStyle name="Title 2 7 2 3" xfId="20384"/>
    <cellStyle name="Title 2 7 3" xfId="8517"/>
    <cellStyle name="Title 2 7 4" xfId="12453"/>
    <cellStyle name="Title 2 7 4 2" xfId="20386"/>
    <cellStyle name="Title 2 7 5" xfId="20383"/>
    <cellStyle name="Title 2 8" xfId="5894"/>
    <cellStyle name="Title 2 8 2" xfId="7481"/>
    <cellStyle name="Title 2 8 2 2" xfId="13916"/>
    <cellStyle name="Title 2 8 2 2 2" xfId="20389"/>
    <cellStyle name="Title 2 8 2 3" xfId="20388"/>
    <cellStyle name="Title 2 8 3" xfId="8518"/>
    <cellStyle name="Title 2 8 4" xfId="12454"/>
    <cellStyle name="Title 2 8 4 2" xfId="20390"/>
    <cellStyle name="Title 2 8 5" xfId="20387"/>
    <cellStyle name="Title 2 9" xfId="5895"/>
    <cellStyle name="Title 2 9 2" xfId="7482"/>
    <cellStyle name="Title 2 9 2 2" xfId="13917"/>
    <cellStyle name="Title 2 9 2 2 2" xfId="20393"/>
    <cellStyle name="Title 2 9 2 3" xfId="20392"/>
    <cellStyle name="Title 2 9 3" xfId="8519"/>
    <cellStyle name="Title 2 9 4" xfId="12455"/>
    <cellStyle name="Title 2 9 4 2" xfId="20394"/>
    <cellStyle name="Title 2 9 5" xfId="20391"/>
    <cellStyle name="Title 20" xfId="20183"/>
    <cellStyle name="Title 3" xfId="422"/>
    <cellStyle name="Title 3 10" xfId="5897"/>
    <cellStyle name="Title 3 10 2" xfId="7484"/>
    <cellStyle name="Title 3 10 2 2" xfId="13919"/>
    <cellStyle name="Title 3 10 2 2 2" xfId="20397"/>
    <cellStyle name="Title 3 10 2 3" xfId="20396"/>
    <cellStyle name="Title 3 10 3" xfId="8520"/>
    <cellStyle name="Title 3 10 4" xfId="12457"/>
    <cellStyle name="Title 3 10 4 2" xfId="20398"/>
    <cellStyle name="Title 3 10 5" xfId="20395"/>
    <cellStyle name="Title 3 11" xfId="5898"/>
    <cellStyle name="Title 3 11 2" xfId="7485"/>
    <cellStyle name="Title 3 11 2 2" xfId="13920"/>
    <cellStyle name="Title 3 11 2 2 2" xfId="20401"/>
    <cellStyle name="Title 3 11 2 3" xfId="20400"/>
    <cellStyle name="Title 3 11 3" xfId="8521"/>
    <cellStyle name="Title 3 11 4" xfId="12458"/>
    <cellStyle name="Title 3 11 4 2" xfId="20402"/>
    <cellStyle name="Title 3 11 5" xfId="20399"/>
    <cellStyle name="Title 3 12" xfId="5899"/>
    <cellStyle name="Title 3 12 2" xfId="7486"/>
    <cellStyle name="Title 3 12 2 2" xfId="13921"/>
    <cellStyle name="Title 3 12 2 2 2" xfId="20405"/>
    <cellStyle name="Title 3 12 2 3" xfId="20404"/>
    <cellStyle name="Title 3 12 3" xfId="8522"/>
    <cellStyle name="Title 3 12 4" xfId="12459"/>
    <cellStyle name="Title 3 12 4 2" xfId="20406"/>
    <cellStyle name="Title 3 12 5" xfId="20403"/>
    <cellStyle name="Title 3 13" xfId="5900"/>
    <cellStyle name="Title 3 13 2" xfId="7487"/>
    <cellStyle name="Title 3 13 2 2" xfId="13922"/>
    <cellStyle name="Title 3 13 2 2 2" xfId="20409"/>
    <cellStyle name="Title 3 13 2 3" xfId="20408"/>
    <cellStyle name="Title 3 13 3" xfId="8523"/>
    <cellStyle name="Title 3 13 4" xfId="12460"/>
    <cellStyle name="Title 3 13 4 2" xfId="20410"/>
    <cellStyle name="Title 3 13 5" xfId="20407"/>
    <cellStyle name="Title 3 14" xfId="5901"/>
    <cellStyle name="Title 3 14 2" xfId="7488"/>
    <cellStyle name="Title 3 14 2 2" xfId="13923"/>
    <cellStyle name="Title 3 14 2 2 2" xfId="20413"/>
    <cellStyle name="Title 3 14 2 3" xfId="20412"/>
    <cellStyle name="Title 3 14 3" xfId="8524"/>
    <cellStyle name="Title 3 14 4" xfId="12461"/>
    <cellStyle name="Title 3 14 4 2" xfId="20414"/>
    <cellStyle name="Title 3 14 5" xfId="20411"/>
    <cellStyle name="Title 3 15" xfId="6220"/>
    <cellStyle name="Title 3 16" xfId="5896"/>
    <cellStyle name="Title 3 16 2" xfId="12456"/>
    <cellStyle name="Title 3 16 2 2" xfId="20416"/>
    <cellStyle name="Title 3 16 3" xfId="20415"/>
    <cellStyle name="Title 3 17" xfId="7483"/>
    <cellStyle name="Title 3 17 2" xfId="13918"/>
    <cellStyle name="Title 3 17 2 2" xfId="20418"/>
    <cellStyle name="Title 3 17 3" xfId="20417"/>
    <cellStyle name="Title 3 18" xfId="11226"/>
    <cellStyle name="Title 3 2" xfId="5902"/>
    <cellStyle name="Title 3 2 2" xfId="7489"/>
    <cellStyle name="Title 3 2 2 2" xfId="13924"/>
    <cellStyle name="Title 3 2 2 2 2" xfId="20421"/>
    <cellStyle name="Title 3 2 2 3" xfId="20420"/>
    <cellStyle name="Title 3 2 3" xfId="8525"/>
    <cellStyle name="Title 3 2 4" xfId="12462"/>
    <cellStyle name="Title 3 2 4 2" xfId="20422"/>
    <cellStyle name="Title 3 2 5" xfId="20419"/>
    <cellStyle name="Title 3 3" xfId="5903"/>
    <cellStyle name="Title 3 3 2" xfId="7490"/>
    <cellStyle name="Title 3 3 2 2" xfId="13925"/>
    <cellStyle name="Title 3 3 2 2 2" xfId="20425"/>
    <cellStyle name="Title 3 3 2 3" xfId="20424"/>
    <cellStyle name="Title 3 3 3" xfId="8526"/>
    <cellStyle name="Title 3 3 4" xfId="12463"/>
    <cellStyle name="Title 3 3 4 2" xfId="20426"/>
    <cellStyle name="Title 3 3 5" xfId="20423"/>
    <cellStyle name="Title 3 4" xfId="5904"/>
    <cellStyle name="Title 3 4 2" xfId="7491"/>
    <cellStyle name="Title 3 4 2 2" xfId="13926"/>
    <cellStyle name="Title 3 4 2 2 2" xfId="20429"/>
    <cellStyle name="Title 3 4 2 3" xfId="20428"/>
    <cellStyle name="Title 3 4 3" xfId="8527"/>
    <cellStyle name="Title 3 4 4" xfId="12464"/>
    <cellStyle name="Title 3 4 4 2" xfId="20430"/>
    <cellStyle name="Title 3 4 5" xfId="20427"/>
    <cellStyle name="Title 3 5" xfId="5905"/>
    <cellStyle name="Title 3 5 2" xfId="7492"/>
    <cellStyle name="Title 3 5 2 2" xfId="13927"/>
    <cellStyle name="Title 3 5 2 2 2" xfId="20433"/>
    <cellStyle name="Title 3 5 2 3" xfId="20432"/>
    <cellStyle name="Title 3 5 3" xfId="8528"/>
    <cellStyle name="Title 3 5 4" xfId="12465"/>
    <cellStyle name="Title 3 5 4 2" xfId="20434"/>
    <cellStyle name="Title 3 5 5" xfId="20431"/>
    <cellStyle name="Title 3 6" xfId="5906"/>
    <cellStyle name="Title 3 6 2" xfId="7493"/>
    <cellStyle name="Title 3 6 2 2" xfId="13928"/>
    <cellStyle name="Title 3 6 2 2 2" xfId="20437"/>
    <cellStyle name="Title 3 6 2 3" xfId="20436"/>
    <cellStyle name="Title 3 6 3" xfId="8529"/>
    <cellStyle name="Title 3 6 4" xfId="12466"/>
    <cellStyle name="Title 3 6 4 2" xfId="20438"/>
    <cellStyle name="Title 3 6 5" xfId="20435"/>
    <cellStyle name="Title 3 7" xfId="5907"/>
    <cellStyle name="Title 3 7 2" xfId="7494"/>
    <cellStyle name="Title 3 7 2 2" xfId="13929"/>
    <cellStyle name="Title 3 7 2 2 2" xfId="20441"/>
    <cellStyle name="Title 3 7 2 3" xfId="20440"/>
    <cellStyle name="Title 3 7 3" xfId="8530"/>
    <cellStyle name="Title 3 7 4" xfId="12467"/>
    <cellStyle name="Title 3 7 4 2" xfId="20442"/>
    <cellStyle name="Title 3 7 5" xfId="20439"/>
    <cellStyle name="Title 3 8" xfId="5908"/>
    <cellStyle name="Title 3 8 2" xfId="7495"/>
    <cellStyle name="Title 3 8 2 2" xfId="13930"/>
    <cellStyle name="Title 3 8 2 2 2" xfId="20445"/>
    <cellStyle name="Title 3 8 2 3" xfId="20444"/>
    <cellStyle name="Title 3 8 3" xfId="8531"/>
    <cellStyle name="Title 3 8 4" xfId="12468"/>
    <cellStyle name="Title 3 8 4 2" xfId="20446"/>
    <cellStyle name="Title 3 8 5" xfId="20443"/>
    <cellStyle name="Title 3 9" xfId="5909"/>
    <cellStyle name="Title 3 9 2" xfId="7496"/>
    <cellStyle name="Title 3 9 2 2" xfId="13931"/>
    <cellStyle name="Title 3 9 2 2 2" xfId="20449"/>
    <cellStyle name="Title 3 9 2 3" xfId="20448"/>
    <cellStyle name="Title 3 9 3" xfId="8532"/>
    <cellStyle name="Title 3 9 4" xfId="12469"/>
    <cellStyle name="Title 3 9 4 2" xfId="20450"/>
    <cellStyle name="Title 3 9 5" xfId="20447"/>
    <cellStyle name="Title 4" xfId="5910"/>
    <cellStyle name="Title 4 10" xfId="5911"/>
    <cellStyle name="Title 4 10 2" xfId="7498"/>
    <cellStyle name="Title 4 10 2 2" xfId="13933"/>
    <cellStyle name="Title 4 10 2 2 2" xfId="20454"/>
    <cellStyle name="Title 4 10 2 3" xfId="20453"/>
    <cellStyle name="Title 4 10 3" xfId="12471"/>
    <cellStyle name="Title 4 10 3 2" xfId="20455"/>
    <cellStyle name="Title 4 10 4" xfId="20452"/>
    <cellStyle name="Title 4 11" xfId="5912"/>
    <cellStyle name="Title 4 11 2" xfId="7499"/>
    <cellStyle name="Title 4 11 2 2" xfId="13934"/>
    <cellStyle name="Title 4 11 2 2 2" xfId="20458"/>
    <cellStyle name="Title 4 11 2 3" xfId="20457"/>
    <cellStyle name="Title 4 11 3" xfId="12472"/>
    <cellStyle name="Title 4 11 3 2" xfId="20459"/>
    <cellStyle name="Title 4 11 4" xfId="20456"/>
    <cellStyle name="Title 4 12" xfId="5913"/>
    <cellStyle name="Title 4 12 2" xfId="7500"/>
    <cellStyle name="Title 4 12 2 2" xfId="13935"/>
    <cellStyle name="Title 4 12 2 2 2" xfId="20462"/>
    <cellStyle name="Title 4 12 2 3" xfId="20461"/>
    <cellStyle name="Title 4 12 3" xfId="12473"/>
    <cellStyle name="Title 4 12 3 2" xfId="20463"/>
    <cellStyle name="Title 4 12 4" xfId="20460"/>
    <cellStyle name="Title 4 13" xfId="5914"/>
    <cellStyle name="Title 4 13 2" xfId="7501"/>
    <cellStyle name="Title 4 13 2 2" xfId="13936"/>
    <cellStyle name="Title 4 13 2 2 2" xfId="20466"/>
    <cellStyle name="Title 4 13 2 3" xfId="20465"/>
    <cellStyle name="Title 4 13 3" xfId="12474"/>
    <cellStyle name="Title 4 13 3 2" xfId="20467"/>
    <cellStyle name="Title 4 13 4" xfId="20464"/>
    <cellStyle name="Title 4 14" xfId="5915"/>
    <cellStyle name="Title 4 14 2" xfId="7502"/>
    <cellStyle name="Title 4 14 2 2" xfId="13937"/>
    <cellStyle name="Title 4 14 2 2 2" xfId="20470"/>
    <cellStyle name="Title 4 14 2 3" xfId="20469"/>
    <cellStyle name="Title 4 14 3" xfId="12475"/>
    <cellStyle name="Title 4 14 3 2" xfId="20471"/>
    <cellStyle name="Title 4 14 4" xfId="20468"/>
    <cellStyle name="Title 4 15" xfId="7497"/>
    <cellStyle name="Title 4 15 2" xfId="13932"/>
    <cellStyle name="Title 4 15 2 2" xfId="20473"/>
    <cellStyle name="Title 4 15 3" xfId="20472"/>
    <cellStyle name="Title 4 16" xfId="8533"/>
    <cellStyle name="Title 4 17" xfId="12470"/>
    <cellStyle name="Title 4 17 2" xfId="20474"/>
    <cellStyle name="Title 4 18" xfId="20451"/>
    <cellStyle name="Title 4 2" xfId="5916"/>
    <cellStyle name="Title 4 2 2" xfId="7503"/>
    <cellStyle name="Title 4 2 2 2" xfId="13938"/>
    <cellStyle name="Title 4 2 2 2 2" xfId="20477"/>
    <cellStyle name="Title 4 2 2 3" xfId="20476"/>
    <cellStyle name="Title 4 2 3" xfId="8534"/>
    <cellStyle name="Title 4 2 4" xfId="12476"/>
    <cellStyle name="Title 4 2 4 2" xfId="20478"/>
    <cellStyle name="Title 4 2 5" xfId="20475"/>
    <cellStyle name="Title 4 3" xfId="5917"/>
    <cellStyle name="Title 4 3 2" xfId="7504"/>
    <cellStyle name="Title 4 3 2 2" xfId="13939"/>
    <cellStyle name="Title 4 3 2 2 2" xfId="20481"/>
    <cellStyle name="Title 4 3 2 3" xfId="20480"/>
    <cellStyle name="Title 4 3 3" xfId="8535"/>
    <cellStyle name="Title 4 3 4" xfId="12477"/>
    <cellStyle name="Title 4 3 4 2" xfId="20482"/>
    <cellStyle name="Title 4 3 5" xfId="20479"/>
    <cellStyle name="Title 4 4" xfId="5918"/>
    <cellStyle name="Title 4 4 2" xfId="7505"/>
    <cellStyle name="Title 4 4 2 2" xfId="13940"/>
    <cellStyle name="Title 4 4 2 2 2" xfId="20485"/>
    <cellStyle name="Title 4 4 2 3" xfId="20484"/>
    <cellStyle name="Title 4 4 3" xfId="12478"/>
    <cellStyle name="Title 4 4 3 2" xfId="20486"/>
    <cellStyle name="Title 4 4 4" xfId="20483"/>
    <cellStyle name="Title 4 5" xfId="5919"/>
    <cellStyle name="Title 4 5 2" xfId="7506"/>
    <cellStyle name="Title 4 5 2 2" xfId="13941"/>
    <cellStyle name="Title 4 5 2 2 2" xfId="20489"/>
    <cellStyle name="Title 4 5 2 3" xfId="20488"/>
    <cellStyle name="Title 4 5 3" xfId="12479"/>
    <cellStyle name="Title 4 5 3 2" xfId="20490"/>
    <cellStyle name="Title 4 5 4" xfId="20487"/>
    <cellStyle name="Title 4 6" xfId="5920"/>
    <cellStyle name="Title 4 6 2" xfId="7507"/>
    <cellStyle name="Title 4 6 2 2" xfId="13942"/>
    <cellStyle name="Title 4 6 2 2 2" xfId="20493"/>
    <cellStyle name="Title 4 6 2 3" xfId="20492"/>
    <cellStyle name="Title 4 6 3" xfId="12480"/>
    <cellStyle name="Title 4 6 3 2" xfId="20494"/>
    <cellStyle name="Title 4 6 4" xfId="20491"/>
    <cellStyle name="Title 4 7" xfId="5921"/>
    <cellStyle name="Title 4 7 2" xfId="7508"/>
    <cellStyle name="Title 4 7 2 2" xfId="13943"/>
    <cellStyle name="Title 4 7 2 2 2" xfId="20497"/>
    <cellStyle name="Title 4 7 2 3" xfId="20496"/>
    <cellStyle name="Title 4 7 3" xfId="12481"/>
    <cellStyle name="Title 4 7 3 2" xfId="20498"/>
    <cellStyle name="Title 4 7 4" xfId="20495"/>
    <cellStyle name="Title 4 8" xfId="5922"/>
    <cellStyle name="Title 4 8 2" xfId="7509"/>
    <cellStyle name="Title 4 8 2 2" xfId="13944"/>
    <cellStyle name="Title 4 8 2 2 2" xfId="20501"/>
    <cellStyle name="Title 4 8 2 3" xfId="20500"/>
    <cellStyle name="Title 4 8 3" xfId="12482"/>
    <cellStyle name="Title 4 8 3 2" xfId="20502"/>
    <cellStyle name="Title 4 8 4" xfId="20499"/>
    <cellStyle name="Title 4 9" xfId="5923"/>
    <cellStyle name="Title 4 9 2" xfId="7510"/>
    <cellStyle name="Title 4 9 2 2" xfId="13945"/>
    <cellStyle name="Title 4 9 2 2 2" xfId="20505"/>
    <cellStyle name="Title 4 9 2 3" xfId="20504"/>
    <cellStyle name="Title 4 9 3" xfId="12483"/>
    <cellStyle name="Title 4 9 3 2" xfId="20506"/>
    <cellStyle name="Title 4 9 4" xfId="20503"/>
    <cellStyle name="Title 5" xfId="5924"/>
    <cellStyle name="Title 5 2" xfId="7511"/>
    <cellStyle name="Title 5 2 2" xfId="13946"/>
    <cellStyle name="Title 5 2 2 2" xfId="20509"/>
    <cellStyle name="Title 5 2 3" xfId="20508"/>
    <cellStyle name="Title 5 3" xfId="8536"/>
    <cellStyle name="Title 5 4" xfId="12484"/>
    <cellStyle name="Title 5 4 2" xfId="20510"/>
    <cellStyle name="Title 5 5" xfId="20507"/>
    <cellStyle name="Title 6" xfId="5925"/>
    <cellStyle name="Title 6 2" xfId="7512"/>
    <cellStyle name="Title 6 2 2" xfId="13947"/>
    <cellStyle name="Title 6 2 2 2" xfId="20513"/>
    <cellStyle name="Title 6 2 3" xfId="20512"/>
    <cellStyle name="Title 6 3" xfId="12485"/>
    <cellStyle name="Title 6 3 2" xfId="20514"/>
    <cellStyle name="Title 6 4" xfId="20511"/>
    <cellStyle name="Title 7" xfId="5926"/>
    <cellStyle name="Title 7 2" xfId="7513"/>
    <cellStyle name="Title 7 2 2" xfId="13948"/>
    <cellStyle name="Title 7 2 2 2" xfId="20517"/>
    <cellStyle name="Title 7 2 3" xfId="20516"/>
    <cellStyle name="Title 7 3" xfId="12486"/>
    <cellStyle name="Title 7 3 2" xfId="20518"/>
    <cellStyle name="Title 7 4" xfId="20515"/>
    <cellStyle name="Title 8" xfId="5927"/>
    <cellStyle name="Title 8 2" xfId="7514"/>
    <cellStyle name="Title 8 2 2" xfId="13949"/>
    <cellStyle name="Title 8 2 2 2" xfId="20521"/>
    <cellStyle name="Title 8 2 3" xfId="20520"/>
    <cellStyle name="Title 8 3" xfId="12487"/>
    <cellStyle name="Title 8 3 2" xfId="20522"/>
    <cellStyle name="Title 8 4" xfId="20519"/>
    <cellStyle name="Title 9" xfId="5928"/>
    <cellStyle name="Title 9 2" xfId="7515"/>
    <cellStyle name="Title 9 2 2" xfId="13950"/>
    <cellStyle name="Title 9 2 2 2" xfId="20525"/>
    <cellStyle name="Title 9 2 3" xfId="20524"/>
    <cellStyle name="Title 9 3" xfId="12488"/>
    <cellStyle name="Title 9 3 2" xfId="20526"/>
    <cellStyle name="Title 9 4" xfId="20523"/>
    <cellStyle name="Total" xfId="5929"/>
    <cellStyle name="Total 10" xfId="5930"/>
    <cellStyle name="Total 10 2" xfId="7517"/>
    <cellStyle name="Total 10 2 2" xfId="13952"/>
    <cellStyle name="Total 10 2 2 2" xfId="20530"/>
    <cellStyle name="Total 10 2 3" xfId="20529"/>
    <cellStyle name="Total 10 3" xfId="12490"/>
    <cellStyle name="Total 10 3 2" xfId="20531"/>
    <cellStyle name="Total 10 4" xfId="20528"/>
    <cellStyle name="Total 11" xfId="5931"/>
    <cellStyle name="Total 11 2" xfId="7518"/>
    <cellStyle name="Total 11 2 2" xfId="13953"/>
    <cellStyle name="Total 11 2 2 2" xfId="20534"/>
    <cellStyle name="Total 11 2 3" xfId="20533"/>
    <cellStyle name="Total 11 3" xfId="12491"/>
    <cellStyle name="Total 11 3 2" xfId="20535"/>
    <cellStyle name="Total 11 4" xfId="20532"/>
    <cellStyle name="Total 12" xfId="5932"/>
    <cellStyle name="Total 12 2" xfId="7519"/>
    <cellStyle name="Total 12 2 2" xfId="13954"/>
    <cellStyle name="Total 12 2 2 2" xfId="20538"/>
    <cellStyle name="Total 12 2 3" xfId="20537"/>
    <cellStyle name="Total 12 3" xfId="12492"/>
    <cellStyle name="Total 12 3 2" xfId="20539"/>
    <cellStyle name="Total 12 4" xfId="20536"/>
    <cellStyle name="Total 13" xfId="5933"/>
    <cellStyle name="Total 13 2" xfId="7520"/>
    <cellStyle name="Total 13 2 2" xfId="13955"/>
    <cellStyle name="Total 13 2 2 2" xfId="20542"/>
    <cellStyle name="Total 13 2 3" xfId="20541"/>
    <cellStyle name="Total 13 3" xfId="12493"/>
    <cellStyle name="Total 13 3 2" xfId="20543"/>
    <cellStyle name="Total 13 4" xfId="20540"/>
    <cellStyle name="Total 14" xfId="5934"/>
    <cellStyle name="Total 14 2" xfId="7521"/>
    <cellStyle name="Total 14 2 2" xfId="13956"/>
    <cellStyle name="Total 14 2 2 2" xfId="20546"/>
    <cellStyle name="Total 14 2 3" xfId="20545"/>
    <cellStyle name="Total 14 3" xfId="12494"/>
    <cellStyle name="Total 14 3 2" xfId="20547"/>
    <cellStyle name="Total 14 4" xfId="20544"/>
    <cellStyle name="Total 15" xfId="5935"/>
    <cellStyle name="Total 15 2" xfId="7522"/>
    <cellStyle name="Total 15 2 2" xfId="13957"/>
    <cellStyle name="Total 15 2 2 2" xfId="20550"/>
    <cellStyle name="Total 15 2 3" xfId="20549"/>
    <cellStyle name="Total 15 3" xfId="12495"/>
    <cellStyle name="Total 15 3 2" xfId="20551"/>
    <cellStyle name="Total 15 4" xfId="20548"/>
    <cellStyle name="Total 16" xfId="5936"/>
    <cellStyle name="Total 16 2" xfId="7523"/>
    <cellStyle name="Total 16 2 2" xfId="13958"/>
    <cellStyle name="Total 16 2 2 2" xfId="20554"/>
    <cellStyle name="Total 16 2 3" xfId="20553"/>
    <cellStyle name="Total 16 3" xfId="12496"/>
    <cellStyle name="Total 16 3 2" xfId="20555"/>
    <cellStyle name="Total 16 4" xfId="20552"/>
    <cellStyle name="Total 17" xfId="7516"/>
    <cellStyle name="Total 17 2" xfId="13951"/>
    <cellStyle name="Total 17 2 2" xfId="20557"/>
    <cellStyle name="Total 17 3" xfId="20556"/>
    <cellStyle name="Total 18" xfId="8537"/>
    <cellStyle name="Total 19" xfId="12489"/>
    <cellStyle name="Total 19 2" xfId="20558"/>
    <cellStyle name="Total 2" xfId="423"/>
    <cellStyle name="Total 2 10" xfId="5938"/>
    <cellStyle name="Total 2 10 2" xfId="7525"/>
    <cellStyle name="Total 2 10 2 2" xfId="13960"/>
    <cellStyle name="Total 2 10 2 2 2" xfId="20562"/>
    <cellStyle name="Total 2 10 2 3" xfId="20561"/>
    <cellStyle name="Total 2 10 3" xfId="8538"/>
    <cellStyle name="Total 2 10 3 2" xfId="14628"/>
    <cellStyle name="Total 2 10 3 2 2" xfId="20564"/>
    <cellStyle name="Total 2 10 3 2 2 2" xfId="23044"/>
    <cellStyle name="Total 2 10 3 2 2 3" xfId="23045"/>
    <cellStyle name="Total 2 10 3 2 2 4" xfId="23046"/>
    <cellStyle name="Total 2 10 3 2 3" xfId="23047"/>
    <cellStyle name="Total 2 10 3 2 4" xfId="23048"/>
    <cellStyle name="Total 2 10 3 2 5" xfId="23049"/>
    <cellStyle name="Total 2 10 3 3" xfId="20563"/>
    <cellStyle name="Total 2 10 3 3 2" xfId="23050"/>
    <cellStyle name="Total 2 10 3 3 3" xfId="23051"/>
    <cellStyle name="Total 2 10 3 3 4" xfId="23052"/>
    <cellStyle name="Total 2 10 4" xfId="12498"/>
    <cellStyle name="Total 2 10 4 2" xfId="20565"/>
    <cellStyle name="Total 2 10 5" xfId="20560"/>
    <cellStyle name="Total 2 11" xfId="5939"/>
    <cellStyle name="Total 2 11 2" xfId="7526"/>
    <cellStyle name="Total 2 11 2 2" xfId="13961"/>
    <cellStyle name="Total 2 11 2 2 2" xfId="20568"/>
    <cellStyle name="Total 2 11 2 3" xfId="20567"/>
    <cellStyle name="Total 2 11 3" xfId="8539"/>
    <cellStyle name="Total 2 11 3 2" xfId="14629"/>
    <cellStyle name="Total 2 11 3 2 2" xfId="20570"/>
    <cellStyle name="Total 2 11 3 2 2 2" xfId="23053"/>
    <cellStyle name="Total 2 11 3 2 2 3" xfId="23054"/>
    <cellStyle name="Total 2 11 3 2 2 4" xfId="23055"/>
    <cellStyle name="Total 2 11 3 2 3" xfId="23056"/>
    <cellStyle name="Total 2 11 3 2 4" xfId="23057"/>
    <cellStyle name="Total 2 11 3 2 5" xfId="23058"/>
    <cellStyle name="Total 2 11 3 3" xfId="20569"/>
    <cellStyle name="Total 2 11 3 3 2" xfId="23059"/>
    <cellStyle name="Total 2 11 3 3 3" xfId="23060"/>
    <cellStyle name="Total 2 11 3 3 4" xfId="23061"/>
    <cellStyle name="Total 2 11 4" xfId="12499"/>
    <cellStyle name="Total 2 11 4 2" xfId="20571"/>
    <cellStyle name="Total 2 11 5" xfId="20566"/>
    <cellStyle name="Total 2 12" xfId="5940"/>
    <cellStyle name="Total 2 12 2" xfId="7527"/>
    <cellStyle name="Total 2 12 2 2" xfId="13962"/>
    <cellStyle name="Total 2 12 2 2 2" xfId="20574"/>
    <cellStyle name="Total 2 12 2 3" xfId="20573"/>
    <cellStyle name="Total 2 12 3" xfId="8540"/>
    <cellStyle name="Total 2 12 3 2" xfId="14630"/>
    <cellStyle name="Total 2 12 3 2 2" xfId="20576"/>
    <cellStyle name="Total 2 12 3 2 2 2" xfId="23062"/>
    <cellStyle name="Total 2 12 3 2 2 3" xfId="23063"/>
    <cellStyle name="Total 2 12 3 2 2 4" xfId="23064"/>
    <cellStyle name="Total 2 12 3 2 3" xfId="23065"/>
    <cellStyle name="Total 2 12 3 2 4" xfId="23066"/>
    <cellStyle name="Total 2 12 3 2 5" xfId="23067"/>
    <cellStyle name="Total 2 12 3 3" xfId="20575"/>
    <cellStyle name="Total 2 12 3 3 2" xfId="23068"/>
    <cellStyle name="Total 2 12 3 3 3" xfId="23069"/>
    <cellStyle name="Total 2 12 3 3 4" xfId="23070"/>
    <cellStyle name="Total 2 12 4" xfId="12500"/>
    <cellStyle name="Total 2 12 4 2" xfId="20577"/>
    <cellStyle name="Total 2 12 5" xfId="20572"/>
    <cellStyle name="Total 2 13" xfId="5941"/>
    <cellStyle name="Total 2 13 2" xfId="5942"/>
    <cellStyle name="Total 2 13 2 2" xfId="5943"/>
    <cellStyle name="Total 2 13 2 2 2" xfId="7530"/>
    <cellStyle name="Total 2 13 2 2 2 2" xfId="13965"/>
    <cellStyle name="Total 2 13 2 2 2 2 2" xfId="20582"/>
    <cellStyle name="Total 2 13 2 2 2 3" xfId="20581"/>
    <cellStyle name="Total 2 13 2 2 3" xfId="12503"/>
    <cellStyle name="Total 2 13 2 2 3 2" xfId="20583"/>
    <cellStyle name="Total 2 13 2 2 4" xfId="20580"/>
    <cellStyle name="Total 2 13 2 3" xfId="5944"/>
    <cellStyle name="Total 2 13 2 3 2" xfId="7531"/>
    <cellStyle name="Total 2 13 2 3 2 2" xfId="13966"/>
    <cellStyle name="Total 2 13 2 3 2 2 2" xfId="20586"/>
    <cellStyle name="Total 2 13 2 3 2 3" xfId="20585"/>
    <cellStyle name="Total 2 13 2 3 3" xfId="12504"/>
    <cellStyle name="Total 2 13 2 3 3 2" xfId="20587"/>
    <cellStyle name="Total 2 13 2 3 4" xfId="20584"/>
    <cellStyle name="Total 2 13 2 4" xfId="7529"/>
    <cellStyle name="Total 2 13 2 4 2" xfId="13964"/>
    <cellStyle name="Total 2 13 2 4 2 2" xfId="20589"/>
    <cellStyle name="Total 2 13 2 4 3" xfId="20588"/>
    <cellStyle name="Total 2 13 2 5" xfId="8542"/>
    <cellStyle name="Total 2 13 2 5 2" xfId="14631"/>
    <cellStyle name="Total 2 13 2 5 2 2" xfId="20591"/>
    <cellStyle name="Total 2 13 2 5 2 2 2" xfId="23071"/>
    <cellStyle name="Total 2 13 2 5 2 2 3" xfId="23072"/>
    <cellStyle name="Total 2 13 2 5 2 2 4" xfId="23073"/>
    <cellStyle name="Total 2 13 2 5 2 3" xfId="23074"/>
    <cellStyle name="Total 2 13 2 5 2 4" xfId="23075"/>
    <cellStyle name="Total 2 13 2 5 2 5" xfId="23076"/>
    <cellStyle name="Total 2 13 2 5 3" xfId="20590"/>
    <cellStyle name="Total 2 13 2 5 3 2" xfId="23077"/>
    <cellStyle name="Total 2 13 2 5 3 3" xfId="23078"/>
    <cellStyle name="Total 2 13 2 5 3 4" xfId="23079"/>
    <cellStyle name="Total 2 13 2 6" xfId="12502"/>
    <cellStyle name="Total 2 13 2 6 2" xfId="20592"/>
    <cellStyle name="Total 2 13 2 7" xfId="20579"/>
    <cellStyle name="Total 2 13 3" xfId="5945"/>
    <cellStyle name="Total 2 13 3 2" xfId="7532"/>
    <cellStyle name="Total 2 13 3 2 2" xfId="13967"/>
    <cellStyle name="Total 2 13 3 2 2 2" xfId="20595"/>
    <cellStyle name="Total 2 13 3 2 3" xfId="20594"/>
    <cellStyle name="Total 2 13 3 3" xfId="8543"/>
    <cellStyle name="Total 2 13 3 3 2" xfId="14632"/>
    <cellStyle name="Total 2 13 3 3 2 2" xfId="20597"/>
    <cellStyle name="Total 2 13 3 3 2 2 2" xfId="23080"/>
    <cellStyle name="Total 2 13 3 3 2 2 3" xfId="23081"/>
    <cellStyle name="Total 2 13 3 3 2 2 4" xfId="23082"/>
    <cellStyle name="Total 2 13 3 3 2 3" xfId="23083"/>
    <cellStyle name="Total 2 13 3 3 2 4" xfId="23084"/>
    <cellStyle name="Total 2 13 3 3 2 5" xfId="23085"/>
    <cellStyle name="Total 2 13 3 3 3" xfId="20596"/>
    <cellStyle name="Total 2 13 3 3 3 2" xfId="23086"/>
    <cellStyle name="Total 2 13 3 3 3 3" xfId="23087"/>
    <cellStyle name="Total 2 13 3 3 3 4" xfId="23088"/>
    <cellStyle name="Total 2 13 3 4" xfId="12505"/>
    <cellStyle name="Total 2 13 3 4 2" xfId="20598"/>
    <cellStyle name="Total 2 13 3 5" xfId="20593"/>
    <cellStyle name="Total 2 13 4" xfId="7528"/>
    <cellStyle name="Total 2 13 4 2" xfId="13963"/>
    <cellStyle name="Total 2 13 4 2 2" xfId="20600"/>
    <cellStyle name="Total 2 13 4 3" xfId="20599"/>
    <cellStyle name="Total 2 13 5" xfId="8541"/>
    <cellStyle name="Total 2 13 6" xfId="12501"/>
    <cellStyle name="Total 2 13 6 2" xfId="20601"/>
    <cellStyle name="Total 2 13 7" xfId="20578"/>
    <cellStyle name="Total 2 14" xfId="5946"/>
    <cellStyle name="Total 2 14 2" xfId="7533"/>
    <cellStyle name="Total 2 14 2 2" xfId="13968"/>
    <cellStyle name="Total 2 14 2 2 2" xfId="20604"/>
    <cellStyle name="Total 2 14 2 3" xfId="20603"/>
    <cellStyle name="Total 2 14 3" xfId="8544"/>
    <cellStyle name="Total 2 14 3 2" xfId="14633"/>
    <cellStyle name="Total 2 14 3 2 2" xfId="20606"/>
    <cellStyle name="Total 2 14 3 2 2 2" xfId="23089"/>
    <cellStyle name="Total 2 14 3 2 2 3" xfId="23090"/>
    <cellStyle name="Total 2 14 3 2 2 4" xfId="23091"/>
    <cellStyle name="Total 2 14 3 2 3" xfId="23092"/>
    <cellStyle name="Total 2 14 3 2 4" xfId="23093"/>
    <cellStyle name="Total 2 14 3 2 5" xfId="23094"/>
    <cellStyle name="Total 2 14 3 3" xfId="20605"/>
    <cellStyle name="Total 2 14 3 3 2" xfId="23095"/>
    <cellStyle name="Total 2 14 3 3 3" xfId="23096"/>
    <cellStyle name="Total 2 14 3 3 4" xfId="23097"/>
    <cellStyle name="Total 2 14 4" xfId="12506"/>
    <cellStyle name="Total 2 14 4 2" xfId="20607"/>
    <cellStyle name="Total 2 14 5" xfId="20602"/>
    <cellStyle name="Total 2 15" xfId="5947"/>
    <cellStyle name="Total 2 15 2" xfId="7534"/>
    <cellStyle name="Total 2 15 2 2" xfId="13969"/>
    <cellStyle name="Total 2 15 2 2 2" xfId="20610"/>
    <cellStyle name="Total 2 15 2 3" xfId="20609"/>
    <cellStyle name="Total 2 15 3" xfId="8545"/>
    <cellStyle name="Total 2 15 4" xfId="12507"/>
    <cellStyle name="Total 2 15 4 2" xfId="20611"/>
    <cellStyle name="Total 2 15 5" xfId="20608"/>
    <cellStyle name="Total 2 16" xfId="5948"/>
    <cellStyle name="Total 2 16 2" xfId="7535"/>
    <cellStyle name="Total 2 16 2 2" xfId="13970"/>
    <cellStyle name="Total 2 16 2 2 2" xfId="20614"/>
    <cellStyle name="Total 2 16 2 3" xfId="20613"/>
    <cellStyle name="Total 2 16 3" xfId="12508"/>
    <cellStyle name="Total 2 16 3 2" xfId="20615"/>
    <cellStyle name="Total 2 16 4" xfId="20612"/>
    <cellStyle name="Total 2 17" xfId="5949"/>
    <cellStyle name="Total 2 17 2" xfId="7536"/>
    <cellStyle name="Total 2 17 2 2" xfId="13971"/>
    <cellStyle name="Total 2 17 2 2 2" xfId="20618"/>
    <cellStyle name="Total 2 17 2 3" xfId="20617"/>
    <cellStyle name="Total 2 17 3" xfId="12509"/>
    <cellStyle name="Total 2 17 3 2" xfId="20619"/>
    <cellStyle name="Total 2 17 4" xfId="20616"/>
    <cellStyle name="Total 2 18" xfId="5950"/>
    <cellStyle name="Total 2 18 2" xfId="7537"/>
    <cellStyle name="Total 2 18 2 2" xfId="13972"/>
    <cellStyle name="Total 2 18 2 2 2" xfId="20622"/>
    <cellStyle name="Total 2 18 2 3" xfId="20621"/>
    <cellStyle name="Total 2 18 3" xfId="12510"/>
    <cellStyle name="Total 2 18 3 2" xfId="20623"/>
    <cellStyle name="Total 2 18 4" xfId="20620"/>
    <cellStyle name="Total 2 19" xfId="5951"/>
    <cellStyle name="Total 2 19 2" xfId="7538"/>
    <cellStyle name="Total 2 19 2 2" xfId="13973"/>
    <cellStyle name="Total 2 19 2 2 2" xfId="20626"/>
    <cellStyle name="Total 2 19 2 3" xfId="20625"/>
    <cellStyle name="Total 2 19 3" xfId="12511"/>
    <cellStyle name="Total 2 19 3 2" xfId="20627"/>
    <cellStyle name="Total 2 19 4" xfId="20624"/>
    <cellStyle name="Total 2 2" xfId="5952"/>
    <cellStyle name="Total 2 2 10" xfId="5953"/>
    <cellStyle name="Total 2 2 10 2" xfId="7540"/>
    <cellStyle name="Total 2 2 10 2 2" xfId="13975"/>
    <cellStyle name="Total 2 2 10 2 2 2" xfId="20631"/>
    <cellStyle name="Total 2 2 10 2 3" xfId="20630"/>
    <cellStyle name="Total 2 2 10 3" xfId="12513"/>
    <cellStyle name="Total 2 2 10 3 2" xfId="20632"/>
    <cellStyle name="Total 2 2 10 4" xfId="20629"/>
    <cellStyle name="Total 2 2 11" xfId="5954"/>
    <cellStyle name="Total 2 2 11 2" xfId="7541"/>
    <cellStyle name="Total 2 2 11 2 2" xfId="13976"/>
    <cellStyle name="Total 2 2 11 2 2 2" xfId="20635"/>
    <cellStyle name="Total 2 2 11 2 3" xfId="20634"/>
    <cellStyle name="Total 2 2 11 3" xfId="12514"/>
    <cellStyle name="Total 2 2 11 3 2" xfId="20636"/>
    <cellStyle name="Total 2 2 11 4" xfId="20633"/>
    <cellStyle name="Total 2 2 12" xfId="5955"/>
    <cellStyle name="Total 2 2 12 2" xfId="7542"/>
    <cellStyle name="Total 2 2 12 2 2" xfId="13977"/>
    <cellStyle name="Total 2 2 12 2 2 2" xfId="20639"/>
    <cellStyle name="Total 2 2 12 2 3" xfId="20638"/>
    <cellStyle name="Total 2 2 12 3" xfId="12515"/>
    <cellStyle name="Total 2 2 12 3 2" xfId="20640"/>
    <cellStyle name="Total 2 2 12 4" xfId="20637"/>
    <cellStyle name="Total 2 2 13" xfId="5956"/>
    <cellStyle name="Total 2 2 13 2" xfId="7543"/>
    <cellStyle name="Total 2 2 13 2 2" xfId="13978"/>
    <cellStyle name="Total 2 2 13 2 2 2" xfId="20643"/>
    <cellStyle name="Total 2 2 13 2 3" xfId="20642"/>
    <cellStyle name="Total 2 2 13 3" xfId="12516"/>
    <cellStyle name="Total 2 2 13 3 2" xfId="20644"/>
    <cellStyle name="Total 2 2 13 4" xfId="20641"/>
    <cellStyle name="Total 2 2 14" xfId="5957"/>
    <cellStyle name="Total 2 2 14 2" xfId="7544"/>
    <cellStyle name="Total 2 2 14 2 2" xfId="13979"/>
    <cellStyle name="Total 2 2 14 2 2 2" xfId="20647"/>
    <cellStyle name="Total 2 2 14 2 3" xfId="20646"/>
    <cellStyle name="Total 2 2 14 3" xfId="12517"/>
    <cellStyle name="Total 2 2 14 3 2" xfId="20648"/>
    <cellStyle name="Total 2 2 14 4" xfId="20645"/>
    <cellStyle name="Total 2 2 15" xfId="5958"/>
    <cellStyle name="Total 2 2 15 2" xfId="7545"/>
    <cellStyle name="Total 2 2 15 2 2" xfId="13980"/>
    <cellStyle name="Total 2 2 15 2 2 2" xfId="20651"/>
    <cellStyle name="Total 2 2 15 2 3" xfId="20650"/>
    <cellStyle name="Total 2 2 15 3" xfId="12518"/>
    <cellStyle name="Total 2 2 15 3 2" xfId="20652"/>
    <cellStyle name="Total 2 2 15 4" xfId="20649"/>
    <cellStyle name="Total 2 2 16" xfId="5959"/>
    <cellStyle name="Total 2 2 16 2" xfId="7546"/>
    <cellStyle name="Total 2 2 16 2 2" xfId="13981"/>
    <cellStyle name="Total 2 2 16 2 2 2" xfId="20655"/>
    <cellStyle name="Total 2 2 16 2 3" xfId="20654"/>
    <cellStyle name="Total 2 2 16 3" xfId="12519"/>
    <cellStyle name="Total 2 2 16 3 2" xfId="20656"/>
    <cellStyle name="Total 2 2 16 4" xfId="20653"/>
    <cellStyle name="Total 2 2 17" xfId="7539"/>
    <cellStyle name="Total 2 2 17 2" xfId="13974"/>
    <cellStyle name="Total 2 2 17 2 2" xfId="20658"/>
    <cellStyle name="Total 2 2 17 3" xfId="20657"/>
    <cellStyle name="Total 2 2 18" xfId="8546"/>
    <cellStyle name="Total 2 2 18 2" xfId="14634"/>
    <cellStyle name="Total 2 2 18 2 2" xfId="20660"/>
    <cellStyle name="Total 2 2 18 2 2 2" xfId="23098"/>
    <cellStyle name="Total 2 2 18 2 2 3" xfId="23099"/>
    <cellStyle name="Total 2 2 18 2 2 4" xfId="23100"/>
    <cellStyle name="Total 2 2 18 2 3" xfId="23101"/>
    <cellStyle name="Total 2 2 18 2 4" xfId="23102"/>
    <cellStyle name="Total 2 2 18 2 5" xfId="23103"/>
    <cellStyle name="Total 2 2 18 3" xfId="20659"/>
    <cellStyle name="Total 2 2 18 3 2" xfId="23104"/>
    <cellStyle name="Total 2 2 18 3 3" xfId="23105"/>
    <cellStyle name="Total 2 2 18 3 4" xfId="23106"/>
    <cellStyle name="Total 2 2 19" xfId="12512"/>
    <cellStyle name="Total 2 2 19 2" xfId="20661"/>
    <cellStyle name="Total 2 2 2" xfId="5960"/>
    <cellStyle name="Total 2 2 2 2" xfId="7547"/>
    <cellStyle name="Total 2 2 2 2 2" xfId="13982"/>
    <cellStyle name="Total 2 2 2 2 2 2" xfId="20664"/>
    <cellStyle name="Total 2 2 2 2 3" xfId="20663"/>
    <cellStyle name="Total 2 2 2 3" xfId="12520"/>
    <cellStyle name="Total 2 2 2 3 2" xfId="20665"/>
    <cellStyle name="Total 2 2 2 4" xfId="20662"/>
    <cellStyle name="Total 2 2 20" xfId="20628"/>
    <cellStyle name="Total 2 2 3" xfId="5961"/>
    <cellStyle name="Total 2 2 3 2" xfId="7548"/>
    <cellStyle name="Total 2 2 3 2 2" xfId="13983"/>
    <cellStyle name="Total 2 2 3 2 2 2" xfId="20668"/>
    <cellStyle name="Total 2 2 3 2 3" xfId="20667"/>
    <cellStyle name="Total 2 2 3 3" xfId="12521"/>
    <cellStyle name="Total 2 2 3 3 2" xfId="20669"/>
    <cellStyle name="Total 2 2 3 4" xfId="20666"/>
    <cellStyle name="Total 2 2 4" xfId="5962"/>
    <cellStyle name="Total 2 2 4 2" xfId="7549"/>
    <cellStyle name="Total 2 2 4 2 2" xfId="13984"/>
    <cellStyle name="Total 2 2 4 2 2 2" xfId="20672"/>
    <cellStyle name="Total 2 2 4 2 3" xfId="20671"/>
    <cellStyle name="Total 2 2 4 3" xfId="12522"/>
    <cellStyle name="Total 2 2 4 3 2" xfId="20673"/>
    <cellStyle name="Total 2 2 4 4" xfId="20670"/>
    <cellStyle name="Total 2 2 5" xfId="5963"/>
    <cellStyle name="Total 2 2 5 2" xfId="7550"/>
    <cellStyle name="Total 2 2 5 2 2" xfId="13985"/>
    <cellStyle name="Total 2 2 5 2 2 2" xfId="20676"/>
    <cellStyle name="Total 2 2 5 2 3" xfId="20675"/>
    <cellStyle name="Total 2 2 5 3" xfId="12523"/>
    <cellStyle name="Total 2 2 5 3 2" xfId="20677"/>
    <cellStyle name="Total 2 2 5 4" xfId="20674"/>
    <cellStyle name="Total 2 2 6" xfId="5964"/>
    <cellStyle name="Total 2 2 6 2" xfId="7551"/>
    <cellStyle name="Total 2 2 6 2 2" xfId="13986"/>
    <cellStyle name="Total 2 2 6 2 2 2" xfId="20680"/>
    <cellStyle name="Total 2 2 6 2 3" xfId="20679"/>
    <cellStyle name="Total 2 2 6 3" xfId="12524"/>
    <cellStyle name="Total 2 2 6 3 2" xfId="20681"/>
    <cellStyle name="Total 2 2 6 4" xfId="20678"/>
    <cellStyle name="Total 2 2 7" xfId="5965"/>
    <cellStyle name="Total 2 2 7 2" xfId="7552"/>
    <cellStyle name="Total 2 2 7 2 2" xfId="13987"/>
    <cellStyle name="Total 2 2 7 2 2 2" xfId="20684"/>
    <cellStyle name="Total 2 2 7 2 3" xfId="20683"/>
    <cellStyle name="Total 2 2 7 3" xfId="12525"/>
    <cellStyle name="Total 2 2 7 3 2" xfId="20685"/>
    <cellStyle name="Total 2 2 7 4" xfId="20682"/>
    <cellStyle name="Total 2 2 8" xfId="5966"/>
    <cellStyle name="Total 2 2 8 2" xfId="7553"/>
    <cellStyle name="Total 2 2 8 2 2" xfId="13988"/>
    <cellStyle name="Total 2 2 8 2 2 2" xfId="20688"/>
    <cellStyle name="Total 2 2 8 2 3" xfId="20687"/>
    <cellStyle name="Total 2 2 8 3" xfId="12526"/>
    <cellStyle name="Total 2 2 8 3 2" xfId="20689"/>
    <cellStyle name="Total 2 2 8 4" xfId="20686"/>
    <cellStyle name="Total 2 2 9" xfId="5967"/>
    <cellStyle name="Total 2 2 9 2" xfId="7554"/>
    <cellStyle name="Total 2 2 9 2 2" xfId="13989"/>
    <cellStyle name="Total 2 2 9 2 2 2" xfId="20692"/>
    <cellStyle name="Total 2 2 9 2 3" xfId="20691"/>
    <cellStyle name="Total 2 2 9 3" xfId="12527"/>
    <cellStyle name="Total 2 2 9 3 2" xfId="20693"/>
    <cellStyle name="Total 2 2 9 4" xfId="20690"/>
    <cellStyle name="Total 2 20" xfId="5968"/>
    <cellStyle name="Total 2 20 2" xfId="7555"/>
    <cellStyle name="Total 2 20 2 2" xfId="13990"/>
    <cellStyle name="Total 2 20 2 2 2" xfId="20696"/>
    <cellStyle name="Total 2 20 2 3" xfId="20695"/>
    <cellStyle name="Total 2 20 3" xfId="12528"/>
    <cellStyle name="Total 2 20 3 2" xfId="20697"/>
    <cellStyle name="Total 2 20 4" xfId="20694"/>
    <cellStyle name="Total 2 21" xfId="5969"/>
    <cellStyle name="Total 2 21 2" xfId="7556"/>
    <cellStyle name="Total 2 21 2 2" xfId="13991"/>
    <cellStyle name="Total 2 21 2 2 2" xfId="20700"/>
    <cellStyle name="Total 2 21 2 3" xfId="20699"/>
    <cellStyle name="Total 2 21 3" xfId="12529"/>
    <cellStyle name="Total 2 21 3 2" xfId="20701"/>
    <cellStyle name="Total 2 21 4" xfId="20698"/>
    <cellStyle name="Total 2 22" xfId="5970"/>
    <cellStyle name="Total 2 22 2" xfId="7557"/>
    <cellStyle name="Total 2 22 2 2" xfId="13992"/>
    <cellStyle name="Total 2 22 2 2 2" xfId="20704"/>
    <cellStyle name="Total 2 22 2 3" xfId="20703"/>
    <cellStyle name="Total 2 22 3" xfId="12530"/>
    <cellStyle name="Total 2 22 3 2" xfId="20705"/>
    <cellStyle name="Total 2 22 4" xfId="20702"/>
    <cellStyle name="Total 2 23" xfId="5971"/>
    <cellStyle name="Total 2 23 2" xfId="7558"/>
    <cellStyle name="Total 2 23 2 2" xfId="13993"/>
    <cellStyle name="Total 2 23 2 2 2" xfId="20708"/>
    <cellStyle name="Total 2 23 2 3" xfId="20707"/>
    <cellStyle name="Total 2 23 3" xfId="12531"/>
    <cellStyle name="Total 2 23 3 2" xfId="20709"/>
    <cellStyle name="Total 2 23 4" xfId="20706"/>
    <cellStyle name="Total 2 24" xfId="5972"/>
    <cellStyle name="Total 2 24 2" xfId="7559"/>
    <cellStyle name="Total 2 24 2 2" xfId="13994"/>
    <cellStyle name="Total 2 24 2 2 2" xfId="20712"/>
    <cellStyle name="Total 2 24 2 3" xfId="20711"/>
    <cellStyle name="Total 2 24 3" xfId="12532"/>
    <cellStyle name="Total 2 24 3 2" xfId="20713"/>
    <cellStyle name="Total 2 24 4" xfId="20710"/>
    <cellStyle name="Total 2 25" xfId="5973"/>
    <cellStyle name="Total 2 25 2" xfId="7560"/>
    <cellStyle name="Total 2 25 2 2" xfId="13995"/>
    <cellStyle name="Total 2 25 2 2 2" xfId="20716"/>
    <cellStyle name="Total 2 25 2 3" xfId="20715"/>
    <cellStyle name="Total 2 25 3" xfId="12533"/>
    <cellStyle name="Total 2 25 3 2" xfId="20717"/>
    <cellStyle name="Total 2 25 4" xfId="20714"/>
    <cellStyle name="Total 2 26" xfId="5974"/>
    <cellStyle name="Total 2 26 2" xfId="7561"/>
    <cellStyle name="Total 2 26 2 2" xfId="13996"/>
    <cellStyle name="Total 2 26 2 2 2" xfId="20720"/>
    <cellStyle name="Total 2 26 2 3" xfId="20719"/>
    <cellStyle name="Total 2 26 3" xfId="12534"/>
    <cellStyle name="Total 2 26 3 2" xfId="20721"/>
    <cellStyle name="Total 2 26 4" xfId="20718"/>
    <cellStyle name="Total 2 27" xfId="6221"/>
    <cellStyle name="Total 2 27 2" xfId="11524"/>
    <cellStyle name="Total 2 27 2 2" xfId="20723"/>
    <cellStyle name="Total 2 27 2 2 2" xfId="23107"/>
    <cellStyle name="Total 2 27 2 2 3" xfId="23108"/>
    <cellStyle name="Total 2 27 2 2 4" xfId="23109"/>
    <cellStyle name="Total 2 27 2 3" xfId="23110"/>
    <cellStyle name="Total 2 27 2 4" xfId="23111"/>
    <cellStyle name="Total 2 27 2 5" xfId="23112"/>
    <cellStyle name="Total 2 27 3" xfId="20722"/>
    <cellStyle name="Total 2 27 3 2" xfId="23113"/>
    <cellStyle name="Total 2 27 3 3" xfId="23114"/>
    <cellStyle name="Total 2 27 3 4" xfId="23115"/>
    <cellStyle name="Total 2 28" xfId="5937"/>
    <cellStyle name="Total 2 28 2" xfId="12497"/>
    <cellStyle name="Total 2 28 2 2" xfId="20725"/>
    <cellStyle name="Total 2 28 3" xfId="20724"/>
    <cellStyle name="Total 2 29" xfId="7524"/>
    <cellStyle name="Total 2 29 2" xfId="13959"/>
    <cellStyle name="Total 2 29 2 2" xfId="20727"/>
    <cellStyle name="Total 2 29 3" xfId="20726"/>
    <cellStyle name="Total 2 3" xfId="5975"/>
    <cellStyle name="Total 2 3 2" xfId="7562"/>
    <cellStyle name="Total 2 3 2 2" xfId="13997"/>
    <cellStyle name="Total 2 3 2 2 2" xfId="20730"/>
    <cellStyle name="Total 2 3 2 3" xfId="20729"/>
    <cellStyle name="Total 2 3 3" xfId="8547"/>
    <cellStyle name="Total 2 3 3 2" xfId="14635"/>
    <cellStyle name="Total 2 3 3 2 2" xfId="20732"/>
    <cellStyle name="Total 2 3 3 2 2 2" xfId="23116"/>
    <cellStyle name="Total 2 3 3 2 2 3" xfId="23117"/>
    <cellStyle name="Total 2 3 3 2 2 4" xfId="23118"/>
    <cellStyle name="Total 2 3 3 2 3" xfId="23119"/>
    <cellStyle name="Total 2 3 3 2 4" xfId="23120"/>
    <cellStyle name="Total 2 3 3 2 5" xfId="23121"/>
    <cellStyle name="Total 2 3 3 3" xfId="20731"/>
    <cellStyle name="Total 2 3 3 3 2" xfId="23122"/>
    <cellStyle name="Total 2 3 3 3 3" xfId="23123"/>
    <cellStyle name="Total 2 3 3 3 4" xfId="23124"/>
    <cellStyle name="Total 2 3 4" xfId="12535"/>
    <cellStyle name="Total 2 3 4 2" xfId="20733"/>
    <cellStyle name="Total 2 3 5" xfId="20728"/>
    <cellStyle name="Total 2 30" xfId="11227"/>
    <cellStyle name="Total 2 30 2" xfId="14548"/>
    <cellStyle name="Total 2 30 2 2" xfId="20735"/>
    <cellStyle name="Total 2 30 3" xfId="20734"/>
    <cellStyle name="Total 2 31" xfId="11228"/>
    <cellStyle name="Total 2 31 2" xfId="14549"/>
    <cellStyle name="Total 2 31 2 2" xfId="20737"/>
    <cellStyle name="Total 2 31 2 2 2" xfId="23125"/>
    <cellStyle name="Total 2 31 2 2 3" xfId="23126"/>
    <cellStyle name="Total 2 31 2 2 4" xfId="23127"/>
    <cellStyle name="Total 2 31 2 3" xfId="23128"/>
    <cellStyle name="Total 2 31 2 4" xfId="23129"/>
    <cellStyle name="Total 2 31 2 5" xfId="23130"/>
    <cellStyle name="Total 2 31 3" xfId="20736"/>
    <cellStyle name="Total 2 31 3 2" xfId="23131"/>
    <cellStyle name="Total 2 31 3 3" xfId="23132"/>
    <cellStyle name="Total 2 31 3 4" xfId="23133"/>
    <cellStyle name="Total 2 31 4" xfId="23134"/>
    <cellStyle name="Total 2 31 5" xfId="23135"/>
    <cellStyle name="Total 2 32" xfId="20559"/>
    <cellStyle name="Total 2 32 2" xfId="23136"/>
    <cellStyle name="Total 2 32 3" xfId="23137"/>
    <cellStyle name="Total 2 32 4" xfId="23138"/>
    <cellStyle name="Total 2 4" xfId="5976"/>
    <cellStyle name="Total 2 4 2" xfId="7563"/>
    <cellStyle name="Total 2 4 2 2" xfId="13998"/>
    <cellStyle name="Total 2 4 2 2 2" xfId="20740"/>
    <cellStyle name="Total 2 4 2 3" xfId="20739"/>
    <cellStyle name="Total 2 4 3" xfId="8548"/>
    <cellStyle name="Total 2 4 3 2" xfId="14636"/>
    <cellStyle name="Total 2 4 3 2 2" xfId="20742"/>
    <cellStyle name="Total 2 4 3 2 2 2" xfId="23139"/>
    <cellStyle name="Total 2 4 3 2 2 3" xfId="23140"/>
    <cellStyle name="Total 2 4 3 2 2 4" xfId="23141"/>
    <cellStyle name="Total 2 4 3 2 3" xfId="23142"/>
    <cellStyle name="Total 2 4 3 2 4" xfId="23143"/>
    <cellStyle name="Total 2 4 3 2 5" xfId="23144"/>
    <cellStyle name="Total 2 4 3 3" xfId="20741"/>
    <cellStyle name="Total 2 4 3 3 2" xfId="23145"/>
    <cellStyle name="Total 2 4 3 3 3" xfId="23146"/>
    <cellStyle name="Total 2 4 3 3 4" xfId="23147"/>
    <cellStyle name="Total 2 4 4" xfId="12536"/>
    <cellStyle name="Total 2 4 4 2" xfId="20743"/>
    <cellStyle name="Total 2 4 5" xfId="20738"/>
    <cellStyle name="Total 2 5" xfId="5977"/>
    <cellStyle name="Total 2 5 2" xfId="7564"/>
    <cellStyle name="Total 2 5 2 2" xfId="13999"/>
    <cellStyle name="Total 2 5 2 2 2" xfId="20746"/>
    <cellStyle name="Total 2 5 2 3" xfId="20745"/>
    <cellStyle name="Total 2 5 3" xfId="8549"/>
    <cellStyle name="Total 2 5 3 2" xfId="14637"/>
    <cellStyle name="Total 2 5 3 2 2" xfId="20748"/>
    <cellStyle name="Total 2 5 3 2 2 2" xfId="23148"/>
    <cellStyle name="Total 2 5 3 2 2 3" xfId="23149"/>
    <cellStyle name="Total 2 5 3 2 2 4" xfId="23150"/>
    <cellStyle name="Total 2 5 3 2 3" xfId="23151"/>
    <cellStyle name="Total 2 5 3 2 4" xfId="23152"/>
    <cellStyle name="Total 2 5 3 2 5" xfId="23153"/>
    <cellStyle name="Total 2 5 3 3" xfId="20747"/>
    <cellStyle name="Total 2 5 3 3 2" xfId="23154"/>
    <cellStyle name="Total 2 5 3 3 3" xfId="23155"/>
    <cellStyle name="Total 2 5 3 3 4" xfId="23156"/>
    <cellStyle name="Total 2 5 4" xfId="12537"/>
    <cellStyle name="Total 2 5 4 2" xfId="20749"/>
    <cellStyle name="Total 2 5 5" xfId="20744"/>
    <cellStyle name="Total 2 6" xfId="5978"/>
    <cellStyle name="Total 2 6 2" xfId="7565"/>
    <cellStyle name="Total 2 6 2 2" xfId="14000"/>
    <cellStyle name="Total 2 6 2 2 2" xfId="20752"/>
    <cellStyle name="Total 2 6 2 3" xfId="20751"/>
    <cellStyle name="Total 2 6 3" xfId="8550"/>
    <cellStyle name="Total 2 6 3 2" xfId="14638"/>
    <cellStyle name="Total 2 6 3 2 2" xfId="20754"/>
    <cellStyle name="Total 2 6 3 2 2 2" xfId="23157"/>
    <cellStyle name="Total 2 6 3 2 2 3" xfId="23158"/>
    <cellStyle name="Total 2 6 3 2 2 4" xfId="23159"/>
    <cellStyle name="Total 2 6 3 2 3" xfId="23160"/>
    <cellStyle name="Total 2 6 3 2 4" xfId="23161"/>
    <cellStyle name="Total 2 6 3 2 5" xfId="23162"/>
    <cellStyle name="Total 2 6 3 3" xfId="20753"/>
    <cellStyle name="Total 2 6 3 3 2" xfId="23163"/>
    <cellStyle name="Total 2 6 3 3 3" xfId="23164"/>
    <cellStyle name="Total 2 6 3 3 4" xfId="23165"/>
    <cellStyle name="Total 2 6 4" xfId="12538"/>
    <cellStyle name="Total 2 6 4 2" xfId="20755"/>
    <cellStyle name="Total 2 6 5" xfId="20750"/>
    <cellStyle name="Total 2 7" xfId="5979"/>
    <cellStyle name="Total 2 7 2" xfId="7566"/>
    <cellStyle name="Total 2 7 2 2" xfId="14001"/>
    <cellStyle name="Total 2 7 2 2 2" xfId="20758"/>
    <cellStyle name="Total 2 7 2 3" xfId="20757"/>
    <cellStyle name="Total 2 7 3" xfId="8551"/>
    <cellStyle name="Total 2 7 3 2" xfId="14639"/>
    <cellStyle name="Total 2 7 3 2 2" xfId="20760"/>
    <cellStyle name="Total 2 7 3 2 2 2" xfId="23166"/>
    <cellStyle name="Total 2 7 3 2 2 3" xfId="23167"/>
    <cellStyle name="Total 2 7 3 2 2 4" xfId="23168"/>
    <cellStyle name="Total 2 7 3 2 3" xfId="23169"/>
    <cellStyle name="Total 2 7 3 2 4" xfId="23170"/>
    <cellStyle name="Total 2 7 3 2 5" xfId="23171"/>
    <cellStyle name="Total 2 7 3 3" xfId="20759"/>
    <cellStyle name="Total 2 7 3 3 2" xfId="23172"/>
    <cellStyle name="Total 2 7 3 3 3" xfId="23173"/>
    <cellStyle name="Total 2 7 3 3 4" xfId="23174"/>
    <cellStyle name="Total 2 7 4" xfId="12539"/>
    <cellStyle name="Total 2 7 4 2" xfId="20761"/>
    <cellStyle name="Total 2 7 5" xfId="20756"/>
    <cellStyle name="Total 2 8" xfId="5980"/>
    <cellStyle name="Total 2 8 2" xfId="7567"/>
    <cellStyle name="Total 2 8 2 2" xfId="14002"/>
    <cellStyle name="Total 2 8 2 2 2" xfId="20764"/>
    <cellStyle name="Total 2 8 2 3" xfId="20763"/>
    <cellStyle name="Total 2 8 3" xfId="8552"/>
    <cellStyle name="Total 2 8 3 2" xfId="14640"/>
    <cellStyle name="Total 2 8 3 2 2" xfId="20766"/>
    <cellStyle name="Total 2 8 3 2 2 2" xfId="23175"/>
    <cellStyle name="Total 2 8 3 2 2 3" xfId="23176"/>
    <cellStyle name="Total 2 8 3 2 2 4" xfId="23177"/>
    <cellStyle name="Total 2 8 3 2 3" xfId="23178"/>
    <cellStyle name="Total 2 8 3 2 4" xfId="23179"/>
    <cellStyle name="Total 2 8 3 2 5" xfId="23180"/>
    <cellStyle name="Total 2 8 3 3" xfId="20765"/>
    <cellStyle name="Total 2 8 3 3 2" xfId="23181"/>
    <cellStyle name="Total 2 8 3 3 3" xfId="23182"/>
    <cellStyle name="Total 2 8 3 3 4" xfId="23183"/>
    <cellStyle name="Total 2 8 4" xfId="12540"/>
    <cellStyle name="Total 2 8 4 2" xfId="20767"/>
    <cellStyle name="Total 2 8 5" xfId="20762"/>
    <cellStyle name="Total 2 9" xfId="5981"/>
    <cellStyle name="Total 2 9 2" xfId="7568"/>
    <cellStyle name="Total 2 9 2 2" xfId="14003"/>
    <cellStyle name="Total 2 9 2 2 2" xfId="20770"/>
    <cellStyle name="Total 2 9 2 3" xfId="20769"/>
    <cellStyle name="Total 2 9 3" xfId="8553"/>
    <cellStyle name="Total 2 9 3 2" xfId="14641"/>
    <cellStyle name="Total 2 9 3 2 2" xfId="20772"/>
    <cellStyle name="Total 2 9 3 2 2 2" xfId="23184"/>
    <cellStyle name="Total 2 9 3 2 2 3" xfId="23185"/>
    <cellStyle name="Total 2 9 3 2 2 4" xfId="23186"/>
    <cellStyle name="Total 2 9 3 2 3" xfId="23187"/>
    <cellStyle name="Total 2 9 3 2 4" xfId="23188"/>
    <cellStyle name="Total 2 9 3 2 5" xfId="23189"/>
    <cellStyle name="Total 2 9 3 3" xfId="20771"/>
    <cellStyle name="Total 2 9 3 3 2" xfId="23190"/>
    <cellStyle name="Total 2 9 3 3 3" xfId="23191"/>
    <cellStyle name="Total 2 9 3 3 4" xfId="23192"/>
    <cellStyle name="Total 2 9 4" xfId="12541"/>
    <cellStyle name="Total 2 9 4 2" xfId="20773"/>
    <cellStyle name="Total 2 9 5" xfId="20768"/>
    <cellStyle name="Total 20" xfId="20527"/>
    <cellStyle name="Total 3" xfId="424"/>
    <cellStyle name="Total 3 10" xfId="5983"/>
    <cellStyle name="Total 3 10 2" xfId="7570"/>
    <cellStyle name="Total 3 10 2 2" xfId="14005"/>
    <cellStyle name="Total 3 10 2 2 2" xfId="20777"/>
    <cellStyle name="Total 3 10 2 3" xfId="20776"/>
    <cellStyle name="Total 3 10 3" xfId="8554"/>
    <cellStyle name="Total 3 10 3 2" xfId="14642"/>
    <cellStyle name="Total 3 10 3 2 2" xfId="20779"/>
    <cellStyle name="Total 3 10 3 2 2 2" xfId="23193"/>
    <cellStyle name="Total 3 10 3 2 2 3" xfId="23194"/>
    <cellStyle name="Total 3 10 3 2 2 4" xfId="23195"/>
    <cellStyle name="Total 3 10 3 2 3" xfId="23196"/>
    <cellStyle name="Total 3 10 3 2 4" xfId="23197"/>
    <cellStyle name="Total 3 10 3 2 5" xfId="23198"/>
    <cellStyle name="Total 3 10 3 3" xfId="20778"/>
    <cellStyle name="Total 3 10 3 3 2" xfId="23199"/>
    <cellStyle name="Total 3 10 3 3 3" xfId="23200"/>
    <cellStyle name="Total 3 10 3 3 4" xfId="23201"/>
    <cellStyle name="Total 3 10 4" xfId="12543"/>
    <cellStyle name="Total 3 10 4 2" xfId="20780"/>
    <cellStyle name="Total 3 10 5" xfId="20775"/>
    <cellStyle name="Total 3 11" xfId="5984"/>
    <cellStyle name="Total 3 11 2" xfId="7571"/>
    <cellStyle name="Total 3 11 2 2" xfId="14006"/>
    <cellStyle name="Total 3 11 2 2 2" xfId="20783"/>
    <cellStyle name="Total 3 11 2 3" xfId="20782"/>
    <cellStyle name="Total 3 11 3" xfId="8555"/>
    <cellStyle name="Total 3 11 3 2" xfId="14643"/>
    <cellStyle name="Total 3 11 3 2 2" xfId="20785"/>
    <cellStyle name="Total 3 11 3 2 2 2" xfId="23202"/>
    <cellStyle name="Total 3 11 3 2 2 3" xfId="23203"/>
    <cellStyle name="Total 3 11 3 2 2 4" xfId="23204"/>
    <cellStyle name="Total 3 11 3 2 3" xfId="23205"/>
    <cellStyle name="Total 3 11 3 2 4" xfId="23206"/>
    <cellStyle name="Total 3 11 3 2 5" xfId="23207"/>
    <cellStyle name="Total 3 11 3 3" xfId="20784"/>
    <cellStyle name="Total 3 11 3 3 2" xfId="23208"/>
    <cellStyle name="Total 3 11 3 3 3" xfId="23209"/>
    <cellStyle name="Total 3 11 3 3 4" xfId="23210"/>
    <cellStyle name="Total 3 11 4" xfId="12544"/>
    <cellStyle name="Total 3 11 4 2" xfId="20786"/>
    <cellStyle name="Total 3 11 5" xfId="20781"/>
    <cellStyle name="Total 3 12" xfId="5985"/>
    <cellStyle name="Total 3 12 2" xfId="7572"/>
    <cellStyle name="Total 3 12 2 2" xfId="14007"/>
    <cellStyle name="Total 3 12 2 2 2" xfId="20789"/>
    <cellStyle name="Total 3 12 2 3" xfId="20788"/>
    <cellStyle name="Total 3 12 3" xfId="8556"/>
    <cellStyle name="Total 3 12 3 2" xfId="14644"/>
    <cellStyle name="Total 3 12 3 2 2" xfId="20791"/>
    <cellStyle name="Total 3 12 3 2 2 2" xfId="23211"/>
    <cellStyle name="Total 3 12 3 2 2 3" xfId="23212"/>
    <cellStyle name="Total 3 12 3 2 2 4" xfId="23213"/>
    <cellStyle name="Total 3 12 3 2 3" xfId="23214"/>
    <cellStyle name="Total 3 12 3 2 4" xfId="23215"/>
    <cellStyle name="Total 3 12 3 2 5" xfId="23216"/>
    <cellStyle name="Total 3 12 3 3" xfId="20790"/>
    <cellStyle name="Total 3 12 3 3 2" xfId="23217"/>
    <cellStyle name="Total 3 12 3 3 3" xfId="23218"/>
    <cellStyle name="Total 3 12 3 3 4" xfId="23219"/>
    <cellStyle name="Total 3 12 4" xfId="12545"/>
    <cellStyle name="Total 3 12 4 2" xfId="20792"/>
    <cellStyle name="Total 3 12 5" xfId="20787"/>
    <cellStyle name="Total 3 13" xfId="5986"/>
    <cellStyle name="Total 3 13 2" xfId="7573"/>
    <cellStyle name="Total 3 13 2 2" xfId="14008"/>
    <cellStyle name="Total 3 13 2 2 2" xfId="20795"/>
    <cellStyle name="Total 3 13 2 3" xfId="20794"/>
    <cellStyle name="Total 3 13 3" xfId="8557"/>
    <cellStyle name="Total 3 13 3 2" xfId="14645"/>
    <cellStyle name="Total 3 13 3 2 2" xfId="20797"/>
    <cellStyle name="Total 3 13 3 2 2 2" xfId="23220"/>
    <cellStyle name="Total 3 13 3 2 2 3" xfId="23221"/>
    <cellStyle name="Total 3 13 3 2 2 4" xfId="23222"/>
    <cellStyle name="Total 3 13 3 2 3" xfId="23223"/>
    <cellStyle name="Total 3 13 3 2 4" xfId="23224"/>
    <cellStyle name="Total 3 13 3 2 5" xfId="23225"/>
    <cellStyle name="Total 3 13 3 3" xfId="20796"/>
    <cellStyle name="Total 3 13 3 3 2" xfId="23226"/>
    <cellStyle name="Total 3 13 3 3 3" xfId="23227"/>
    <cellStyle name="Total 3 13 3 3 4" xfId="23228"/>
    <cellStyle name="Total 3 13 4" xfId="12546"/>
    <cellStyle name="Total 3 13 4 2" xfId="20798"/>
    <cellStyle name="Total 3 13 5" xfId="20793"/>
    <cellStyle name="Total 3 14" xfId="5987"/>
    <cellStyle name="Total 3 14 2" xfId="7574"/>
    <cellStyle name="Total 3 14 2 2" xfId="14009"/>
    <cellStyle name="Total 3 14 2 2 2" xfId="20801"/>
    <cellStyle name="Total 3 14 2 3" xfId="20800"/>
    <cellStyle name="Total 3 14 3" xfId="8558"/>
    <cellStyle name="Total 3 14 3 2" xfId="14646"/>
    <cellStyle name="Total 3 14 3 2 2" xfId="20803"/>
    <cellStyle name="Total 3 14 3 2 2 2" xfId="23229"/>
    <cellStyle name="Total 3 14 3 2 2 3" xfId="23230"/>
    <cellStyle name="Total 3 14 3 2 2 4" xfId="23231"/>
    <cellStyle name="Total 3 14 3 2 3" xfId="23232"/>
    <cellStyle name="Total 3 14 3 2 4" xfId="23233"/>
    <cellStyle name="Total 3 14 3 2 5" xfId="23234"/>
    <cellStyle name="Total 3 14 3 3" xfId="20802"/>
    <cellStyle name="Total 3 14 3 3 2" xfId="23235"/>
    <cellStyle name="Total 3 14 3 3 3" xfId="23236"/>
    <cellStyle name="Total 3 14 3 3 4" xfId="23237"/>
    <cellStyle name="Total 3 14 4" xfId="12547"/>
    <cellStyle name="Total 3 14 4 2" xfId="20804"/>
    <cellStyle name="Total 3 14 5" xfId="20799"/>
    <cellStyle name="Total 3 15" xfId="6222"/>
    <cellStyle name="Total 3 15 2" xfId="14462"/>
    <cellStyle name="Total 3 15 2 2" xfId="20806"/>
    <cellStyle name="Total 3 15 2 2 2" xfId="23238"/>
    <cellStyle name="Total 3 15 2 2 3" xfId="23239"/>
    <cellStyle name="Total 3 15 2 2 4" xfId="23240"/>
    <cellStyle name="Total 3 15 2 3" xfId="23241"/>
    <cellStyle name="Total 3 15 2 4" xfId="23242"/>
    <cellStyle name="Total 3 15 2 5" xfId="23243"/>
    <cellStyle name="Total 3 15 3" xfId="20805"/>
    <cellStyle name="Total 3 15 3 2" xfId="23244"/>
    <cellStyle name="Total 3 15 3 3" xfId="23245"/>
    <cellStyle name="Total 3 15 3 4" xfId="23246"/>
    <cellStyle name="Total 3 16" xfId="5982"/>
    <cellStyle name="Total 3 16 2" xfId="12542"/>
    <cellStyle name="Total 3 16 2 2" xfId="20808"/>
    <cellStyle name="Total 3 16 3" xfId="20807"/>
    <cellStyle name="Total 3 17" xfId="7569"/>
    <cellStyle name="Total 3 17 2" xfId="14004"/>
    <cellStyle name="Total 3 17 2 2" xfId="20810"/>
    <cellStyle name="Total 3 17 3" xfId="20809"/>
    <cellStyle name="Total 3 18" xfId="11229"/>
    <cellStyle name="Total 3 18 2" xfId="14550"/>
    <cellStyle name="Total 3 18 2 2" xfId="20812"/>
    <cellStyle name="Total 3 18 2 2 2" xfId="23247"/>
    <cellStyle name="Total 3 18 2 2 3" xfId="23248"/>
    <cellStyle name="Total 3 18 2 2 4" xfId="23249"/>
    <cellStyle name="Total 3 18 2 3" xfId="23250"/>
    <cellStyle name="Total 3 18 2 4" xfId="23251"/>
    <cellStyle name="Total 3 18 2 5" xfId="23252"/>
    <cellStyle name="Total 3 18 3" xfId="20811"/>
    <cellStyle name="Total 3 18 3 2" xfId="23253"/>
    <cellStyle name="Total 3 18 3 3" xfId="23254"/>
    <cellStyle name="Total 3 18 3 4" xfId="23255"/>
    <cellStyle name="Total 3 18 4" xfId="23256"/>
    <cellStyle name="Total 3 18 5" xfId="23257"/>
    <cellStyle name="Total 3 19" xfId="20774"/>
    <cellStyle name="Total 3 19 2" xfId="23258"/>
    <cellStyle name="Total 3 19 3" xfId="23259"/>
    <cellStyle name="Total 3 19 4" xfId="23260"/>
    <cellStyle name="Total 3 2" xfId="5988"/>
    <cellStyle name="Total 3 2 2" xfId="7575"/>
    <cellStyle name="Total 3 2 2 2" xfId="14010"/>
    <cellStyle name="Total 3 2 2 2 2" xfId="20815"/>
    <cellStyle name="Total 3 2 2 3" xfId="20814"/>
    <cellStyle name="Total 3 2 3" xfId="8559"/>
    <cellStyle name="Total 3 2 3 2" xfId="14647"/>
    <cellStyle name="Total 3 2 3 2 2" xfId="20817"/>
    <cellStyle name="Total 3 2 3 2 2 2" xfId="23261"/>
    <cellStyle name="Total 3 2 3 2 2 3" xfId="23262"/>
    <cellStyle name="Total 3 2 3 2 2 4" xfId="23263"/>
    <cellStyle name="Total 3 2 3 2 3" xfId="23264"/>
    <cellStyle name="Total 3 2 3 2 4" xfId="23265"/>
    <cellStyle name="Total 3 2 3 2 5" xfId="23266"/>
    <cellStyle name="Total 3 2 3 3" xfId="20816"/>
    <cellStyle name="Total 3 2 3 3 2" xfId="23267"/>
    <cellStyle name="Total 3 2 3 3 3" xfId="23268"/>
    <cellStyle name="Total 3 2 3 3 4" xfId="23269"/>
    <cellStyle name="Total 3 2 4" xfId="12548"/>
    <cellStyle name="Total 3 2 4 2" xfId="20818"/>
    <cellStyle name="Total 3 2 5" xfId="20813"/>
    <cellStyle name="Total 3 3" xfId="5989"/>
    <cellStyle name="Total 3 3 2" xfId="7576"/>
    <cellStyle name="Total 3 3 2 2" xfId="14011"/>
    <cellStyle name="Total 3 3 2 2 2" xfId="20821"/>
    <cellStyle name="Total 3 3 2 3" xfId="20820"/>
    <cellStyle name="Total 3 3 3" xfId="8560"/>
    <cellStyle name="Total 3 3 3 2" xfId="14648"/>
    <cellStyle name="Total 3 3 3 2 2" xfId="20823"/>
    <cellStyle name="Total 3 3 3 2 2 2" xfId="23270"/>
    <cellStyle name="Total 3 3 3 2 2 3" xfId="23271"/>
    <cellStyle name="Total 3 3 3 2 2 4" xfId="23272"/>
    <cellStyle name="Total 3 3 3 2 3" xfId="23273"/>
    <cellStyle name="Total 3 3 3 2 4" xfId="23274"/>
    <cellStyle name="Total 3 3 3 2 5" xfId="23275"/>
    <cellStyle name="Total 3 3 3 3" xfId="20822"/>
    <cellStyle name="Total 3 3 3 3 2" xfId="23276"/>
    <cellStyle name="Total 3 3 3 3 3" xfId="23277"/>
    <cellStyle name="Total 3 3 3 3 4" xfId="23278"/>
    <cellStyle name="Total 3 3 4" xfId="12549"/>
    <cellStyle name="Total 3 3 4 2" xfId="20824"/>
    <cellStyle name="Total 3 3 5" xfId="20819"/>
    <cellStyle name="Total 3 4" xfId="5990"/>
    <cellStyle name="Total 3 4 2" xfId="7577"/>
    <cellStyle name="Total 3 4 2 2" xfId="14012"/>
    <cellStyle name="Total 3 4 2 2 2" xfId="20827"/>
    <cellStyle name="Total 3 4 2 3" xfId="20826"/>
    <cellStyle name="Total 3 4 3" xfId="8561"/>
    <cellStyle name="Total 3 4 3 2" xfId="14649"/>
    <cellStyle name="Total 3 4 3 2 2" xfId="20829"/>
    <cellStyle name="Total 3 4 3 2 2 2" xfId="23279"/>
    <cellStyle name="Total 3 4 3 2 2 3" xfId="23280"/>
    <cellStyle name="Total 3 4 3 2 2 4" xfId="23281"/>
    <cellStyle name="Total 3 4 3 2 3" xfId="23282"/>
    <cellStyle name="Total 3 4 3 2 4" xfId="23283"/>
    <cellStyle name="Total 3 4 3 2 5" xfId="23284"/>
    <cellStyle name="Total 3 4 3 3" xfId="20828"/>
    <cellStyle name="Total 3 4 3 3 2" xfId="23285"/>
    <cellStyle name="Total 3 4 3 3 3" xfId="23286"/>
    <cellStyle name="Total 3 4 3 3 4" xfId="23287"/>
    <cellStyle name="Total 3 4 4" xfId="12550"/>
    <cellStyle name="Total 3 4 4 2" xfId="20830"/>
    <cellStyle name="Total 3 4 5" xfId="20825"/>
    <cellStyle name="Total 3 5" xfId="5991"/>
    <cellStyle name="Total 3 5 2" xfId="7578"/>
    <cellStyle name="Total 3 5 2 2" xfId="14013"/>
    <cellStyle name="Total 3 5 2 2 2" xfId="20833"/>
    <cellStyle name="Total 3 5 2 3" xfId="20832"/>
    <cellStyle name="Total 3 5 3" xfId="8562"/>
    <cellStyle name="Total 3 5 3 2" xfId="14650"/>
    <cellStyle name="Total 3 5 3 2 2" xfId="20835"/>
    <cellStyle name="Total 3 5 3 2 2 2" xfId="23288"/>
    <cellStyle name="Total 3 5 3 2 2 3" xfId="23289"/>
    <cellStyle name="Total 3 5 3 2 2 4" xfId="23290"/>
    <cellStyle name="Total 3 5 3 2 3" xfId="23291"/>
    <cellStyle name="Total 3 5 3 2 4" xfId="23292"/>
    <cellStyle name="Total 3 5 3 2 5" xfId="23293"/>
    <cellStyle name="Total 3 5 3 3" xfId="20834"/>
    <cellStyle name="Total 3 5 3 3 2" xfId="23294"/>
    <cellStyle name="Total 3 5 3 3 3" xfId="23295"/>
    <cellStyle name="Total 3 5 3 3 4" xfId="23296"/>
    <cellStyle name="Total 3 5 4" xfId="12551"/>
    <cellStyle name="Total 3 5 4 2" xfId="20836"/>
    <cellStyle name="Total 3 5 5" xfId="20831"/>
    <cellStyle name="Total 3 6" xfId="5992"/>
    <cellStyle name="Total 3 6 2" xfId="7579"/>
    <cellStyle name="Total 3 6 2 2" xfId="14014"/>
    <cellStyle name="Total 3 6 2 2 2" xfId="20839"/>
    <cellStyle name="Total 3 6 2 3" xfId="20838"/>
    <cellStyle name="Total 3 6 3" xfId="8563"/>
    <cellStyle name="Total 3 6 3 2" xfId="14651"/>
    <cellStyle name="Total 3 6 3 2 2" xfId="20841"/>
    <cellStyle name="Total 3 6 3 2 2 2" xfId="23297"/>
    <cellStyle name="Total 3 6 3 2 2 3" xfId="23298"/>
    <cellStyle name="Total 3 6 3 2 2 4" xfId="23299"/>
    <cellStyle name="Total 3 6 3 2 3" xfId="23300"/>
    <cellStyle name="Total 3 6 3 2 4" xfId="23301"/>
    <cellStyle name="Total 3 6 3 2 5" xfId="23302"/>
    <cellStyle name="Total 3 6 3 3" xfId="20840"/>
    <cellStyle name="Total 3 6 3 3 2" xfId="23303"/>
    <cellStyle name="Total 3 6 3 3 3" xfId="23304"/>
    <cellStyle name="Total 3 6 3 3 4" xfId="23305"/>
    <cellStyle name="Total 3 6 4" xfId="12552"/>
    <cellStyle name="Total 3 6 4 2" xfId="20842"/>
    <cellStyle name="Total 3 6 5" xfId="20837"/>
    <cellStyle name="Total 3 7" xfId="5993"/>
    <cellStyle name="Total 3 7 2" xfId="7580"/>
    <cellStyle name="Total 3 7 2 2" xfId="14015"/>
    <cellStyle name="Total 3 7 2 2 2" xfId="20845"/>
    <cellStyle name="Total 3 7 2 3" xfId="20844"/>
    <cellStyle name="Total 3 7 3" xfId="8564"/>
    <cellStyle name="Total 3 7 3 2" xfId="14652"/>
    <cellStyle name="Total 3 7 3 2 2" xfId="20847"/>
    <cellStyle name="Total 3 7 3 2 2 2" xfId="23306"/>
    <cellStyle name="Total 3 7 3 2 2 3" xfId="23307"/>
    <cellStyle name="Total 3 7 3 2 2 4" xfId="23308"/>
    <cellStyle name="Total 3 7 3 2 3" xfId="23309"/>
    <cellStyle name="Total 3 7 3 2 4" xfId="23310"/>
    <cellStyle name="Total 3 7 3 2 5" xfId="23311"/>
    <cellStyle name="Total 3 7 3 3" xfId="20846"/>
    <cellStyle name="Total 3 7 3 3 2" xfId="23312"/>
    <cellStyle name="Total 3 7 3 3 3" xfId="23313"/>
    <cellStyle name="Total 3 7 3 3 4" xfId="23314"/>
    <cellStyle name="Total 3 7 4" xfId="12553"/>
    <cellStyle name="Total 3 7 4 2" xfId="20848"/>
    <cellStyle name="Total 3 7 5" xfId="20843"/>
    <cellStyle name="Total 3 8" xfId="5994"/>
    <cellStyle name="Total 3 8 2" xfId="7581"/>
    <cellStyle name="Total 3 8 2 2" xfId="14016"/>
    <cellStyle name="Total 3 8 2 2 2" xfId="20851"/>
    <cellStyle name="Total 3 8 2 3" xfId="20850"/>
    <cellStyle name="Total 3 8 3" xfId="8565"/>
    <cellStyle name="Total 3 8 3 2" xfId="14653"/>
    <cellStyle name="Total 3 8 3 2 2" xfId="20853"/>
    <cellStyle name="Total 3 8 3 2 2 2" xfId="23315"/>
    <cellStyle name="Total 3 8 3 2 2 3" xfId="23316"/>
    <cellStyle name="Total 3 8 3 2 2 4" xfId="23317"/>
    <cellStyle name="Total 3 8 3 2 3" xfId="23318"/>
    <cellStyle name="Total 3 8 3 2 4" xfId="23319"/>
    <cellStyle name="Total 3 8 3 2 5" xfId="23320"/>
    <cellStyle name="Total 3 8 3 3" xfId="20852"/>
    <cellStyle name="Total 3 8 3 3 2" xfId="23321"/>
    <cellStyle name="Total 3 8 3 3 3" xfId="23322"/>
    <cellStyle name="Total 3 8 3 3 4" xfId="23323"/>
    <cellStyle name="Total 3 8 4" xfId="12554"/>
    <cellStyle name="Total 3 8 4 2" xfId="20854"/>
    <cellStyle name="Total 3 8 5" xfId="20849"/>
    <cellStyle name="Total 3 9" xfId="5995"/>
    <cellStyle name="Total 3 9 2" xfId="7582"/>
    <cellStyle name="Total 3 9 2 2" xfId="14017"/>
    <cellStyle name="Total 3 9 2 2 2" xfId="20857"/>
    <cellStyle name="Total 3 9 2 3" xfId="20856"/>
    <cellStyle name="Total 3 9 3" xfId="8566"/>
    <cellStyle name="Total 3 9 3 2" xfId="14654"/>
    <cellStyle name="Total 3 9 3 2 2" xfId="20859"/>
    <cellStyle name="Total 3 9 3 2 2 2" xfId="23324"/>
    <cellStyle name="Total 3 9 3 2 2 3" xfId="23325"/>
    <cellStyle name="Total 3 9 3 2 2 4" xfId="23326"/>
    <cellStyle name="Total 3 9 3 2 3" xfId="23327"/>
    <cellStyle name="Total 3 9 3 2 4" xfId="23328"/>
    <cellStyle name="Total 3 9 3 2 5" xfId="23329"/>
    <cellStyle name="Total 3 9 3 3" xfId="20858"/>
    <cellStyle name="Total 3 9 3 3 2" xfId="23330"/>
    <cellStyle name="Total 3 9 3 3 3" xfId="23331"/>
    <cellStyle name="Total 3 9 3 3 4" xfId="23332"/>
    <cellStyle name="Total 3 9 4" xfId="12555"/>
    <cellStyle name="Total 3 9 4 2" xfId="20860"/>
    <cellStyle name="Total 3 9 5" xfId="20855"/>
    <cellStyle name="Total 4" xfId="5996"/>
    <cellStyle name="Total 4 10" xfId="5997"/>
    <cellStyle name="Total 4 10 2" xfId="7584"/>
    <cellStyle name="Total 4 10 2 2" xfId="14019"/>
    <cellStyle name="Total 4 10 2 2 2" xfId="20864"/>
    <cellStyle name="Total 4 10 2 3" xfId="20863"/>
    <cellStyle name="Total 4 10 3" xfId="12557"/>
    <cellStyle name="Total 4 10 3 2" xfId="20865"/>
    <cellStyle name="Total 4 10 4" xfId="20862"/>
    <cellStyle name="Total 4 11" xfId="5998"/>
    <cellStyle name="Total 4 11 2" xfId="7585"/>
    <cellStyle name="Total 4 11 2 2" xfId="14020"/>
    <cellStyle name="Total 4 11 2 2 2" xfId="20868"/>
    <cellStyle name="Total 4 11 2 3" xfId="20867"/>
    <cellStyle name="Total 4 11 3" xfId="12558"/>
    <cellStyle name="Total 4 11 3 2" xfId="20869"/>
    <cellStyle name="Total 4 11 4" xfId="20866"/>
    <cellStyle name="Total 4 12" xfId="5999"/>
    <cellStyle name="Total 4 12 2" xfId="7586"/>
    <cellStyle name="Total 4 12 2 2" xfId="14021"/>
    <cellStyle name="Total 4 12 2 2 2" xfId="20872"/>
    <cellStyle name="Total 4 12 2 3" xfId="20871"/>
    <cellStyle name="Total 4 12 3" xfId="12559"/>
    <cellStyle name="Total 4 12 3 2" xfId="20873"/>
    <cellStyle name="Total 4 12 4" xfId="20870"/>
    <cellStyle name="Total 4 13" xfId="6000"/>
    <cellStyle name="Total 4 13 2" xfId="7587"/>
    <cellStyle name="Total 4 13 2 2" xfId="14022"/>
    <cellStyle name="Total 4 13 2 2 2" xfId="20876"/>
    <cellStyle name="Total 4 13 2 3" xfId="20875"/>
    <cellStyle name="Total 4 13 3" xfId="12560"/>
    <cellStyle name="Total 4 13 3 2" xfId="20877"/>
    <cellStyle name="Total 4 13 4" xfId="20874"/>
    <cellStyle name="Total 4 14" xfId="6001"/>
    <cellStyle name="Total 4 14 2" xfId="7588"/>
    <cellStyle name="Total 4 14 2 2" xfId="14023"/>
    <cellStyle name="Total 4 14 2 2 2" xfId="20880"/>
    <cellStyle name="Total 4 14 2 3" xfId="20879"/>
    <cellStyle name="Total 4 14 3" xfId="12561"/>
    <cellStyle name="Total 4 14 3 2" xfId="20881"/>
    <cellStyle name="Total 4 14 4" xfId="20878"/>
    <cellStyle name="Total 4 15" xfId="7583"/>
    <cellStyle name="Total 4 15 2" xfId="14018"/>
    <cellStyle name="Total 4 15 2 2" xfId="20883"/>
    <cellStyle name="Total 4 15 3" xfId="20882"/>
    <cellStyle name="Total 4 16" xfId="8567"/>
    <cellStyle name="Total 4 16 2" xfId="14655"/>
    <cellStyle name="Total 4 16 2 2" xfId="20885"/>
    <cellStyle name="Total 4 16 2 2 2" xfId="23333"/>
    <cellStyle name="Total 4 16 2 2 3" xfId="23334"/>
    <cellStyle name="Total 4 16 2 2 4" xfId="23335"/>
    <cellStyle name="Total 4 16 2 3" xfId="23336"/>
    <cellStyle name="Total 4 16 2 4" xfId="23337"/>
    <cellStyle name="Total 4 16 2 5" xfId="23338"/>
    <cellStyle name="Total 4 16 3" xfId="20884"/>
    <cellStyle name="Total 4 16 3 2" xfId="23339"/>
    <cellStyle name="Total 4 16 3 3" xfId="23340"/>
    <cellStyle name="Total 4 16 3 4" xfId="23341"/>
    <cellStyle name="Total 4 17" xfId="12556"/>
    <cellStyle name="Total 4 17 2" xfId="20886"/>
    <cellStyle name="Total 4 18" xfId="20861"/>
    <cellStyle name="Total 4 2" xfId="6002"/>
    <cellStyle name="Total 4 2 2" xfId="7589"/>
    <cellStyle name="Total 4 2 2 2" xfId="14024"/>
    <cellStyle name="Total 4 2 2 2 2" xfId="20889"/>
    <cellStyle name="Total 4 2 2 3" xfId="20888"/>
    <cellStyle name="Total 4 2 3" xfId="8568"/>
    <cellStyle name="Total 4 2 4" xfId="12562"/>
    <cellStyle name="Total 4 2 4 2" xfId="20890"/>
    <cellStyle name="Total 4 2 5" xfId="20887"/>
    <cellStyle name="Total 4 3" xfId="6003"/>
    <cellStyle name="Total 4 3 2" xfId="7590"/>
    <cellStyle name="Total 4 3 2 2" xfId="14025"/>
    <cellStyle name="Total 4 3 2 2 2" xfId="20893"/>
    <cellStyle name="Total 4 3 2 3" xfId="20892"/>
    <cellStyle name="Total 4 3 3" xfId="8569"/>
    <cellStyle name="Total 4 3 4" xfId="12563"/>
    <cellStyle name="Total 4 3 4 2" xfId="20894"/>
    <cellStyle name="Total 4 3 5" xfId="20891"/>
    <cellStyle name="Total 4 4" xfId="6004"/>
    <cellStyle name="Total 4 4 2" xfId="7591"/>
    <cellStyle name="Total 4 4 2 2" xfId="14026"/>
    <cellStyle name="Total 4 4 2 2 2" xfId="20897"/>
    <cellStyle name="Total 4 4 2 3" xfId="20896"/>
    <cellStyle name="Total 4 4 3" xfId="12564"/>
    <cellStyle name="Total 4 4 3 2" xfId="20898"/>
    <cellStyle name="Total 4 4 4" xfId="20895"/>
    <cellStyle name="Total 4 5" xfId="6005"/>
    <cellStyle name="Total 4 5 2" xfId="7592"/>
    <cellStyle name="Total 4 5 2 2" xfId="14027"/>
    <cellStyle name="Total 4 5 2 2 2" xfId="20901"/>
    <cellStyle name="Total 4 5 2 3" xfId="20900"/>
    <cellStyle name="Total 4 5 3" xfId="12565"/>
    <cellStyle name="Total 4 5 3 2" xfId="20902"/>
    <cellStyle name="Total 4 5 4" xfId="20899"/>
    <cellStyle name="Total 4 6" xfId="6006"/>
    <cellStyle name="Total 4 6 2" xfId="7593"/>
    <cellStyle name="Total 4 6 2 2" xfId="14028"/>
    <cellStyle name="Total 4 6 2 2 2" xfId="20905"/>
    <cellStyle name="Total 4 6 2 3" xfId="20904"/>
    <cellStyle name="Total 4 6 3" xfId="12566"/>
    <cellStyle name="Total 4 6 3 2" xfId="20906"/>
    <cellStyle name="Total 4 6 4" xfId="20903"/>
    <cellStyle name="Total 4 7" xfId="6007"/>
    <cellStyle name="Total 4 7 2" xfId="7594"/>
    <cellStyle name="Total 4 7 2 2" xfId="14029"/>
    <cellStyle name="Total 4 7 2 2 2" xfId="20909"/>
    <cellStyle name="Total 4 7 2 3" xfId="20908"/>
    <cellStyle name="Total 4 7 3" xfId="12567"/>
    <cellStyle name="Total 4 7 3 2" xfId="20910"/>
    <cellStyle name="Total 4 7 4" xfId="20907"/>
    <cellStyle name="Total 4 8" xfId="6008"/>
    <cellStyle name="Total 4 8 2" xfId="7595"/>
    <cellStyle name="Total 4 8 2 2" xfId="14030"/>
    <cellStyle name="Total 4 8 2 2 2" xfId="20913"/>
    <cellStyle name="Total 4 8 2 3" xfId="20912"/>
    <cellStyle name="Total 4 8 3" xfId="12568"/>
    <cellStyle name="Total 4 8 3 2" xfId="20914"/>
    <cellStyle name="Total 4 8 4" xfId="20911"/>
    <cellStyle name="Total 4 9" xfId="6009"/>
    <cellStyle name="Total 4 9 2" xfId="7596"/>
    <cellStyle name="Total 4 9 2 2" xfId="14031"/>
    <cellStyle name="Total 4 9 2 2 2" xfId="20917"/>
    <cellStyle name="Total 4 9 2 3" xfId="20916"/>
    <cellStyle name="Total 4 9 3" xfId="12569"/>
    <cellStyle name="Total 4 9 3 2" xfId="20918"/>
    <cellStyle name="Total 4 9 4" xfId="20915"/>
    <cellStyle name="Total 5" xfId="6010"/>
    <cellStyle name="Total 5 2" xfId="7597"/>
    <cellStyle name="Total 5 2 2" xfId="14032"/>
    <cellStyle name="Total 5 2 2 2" xfId="20921"/>
    <cellStyle name="Total 5 2 3" xfId="20920"/>
    <cellStyle name="Total 5 3" xfId="8570"/>
    <cellStyle name="Total 5 3 2" xfId="14656"/>
    <cellStyle name="Total 5 3 2 2" xfId="20923"/>
    <cellStyle name="Total 5 3 2 2 2" xfId="23342"/>
    <cellStyle name="Total 5 3 2 2 3" xfId="23343"/>
    <cellStyle name="Total 5 3 2 2 4" xfId="23344"/>
    <cellStyle name="Total 5 3 2 3" xfId="23345"/>
    <cellStyle name="Total 5 3 2 4" xfId="23346"/>
    <cellStyle name="Total 5 3 2 5" xfId="23347"/>
    <cellStyle name="Total 5 3 3" xfId="20922"/>
    <cellStyle name="Total 5 3 3 2" xfId="23348"/>
    <cellStyle name="Total 5 3 3 3" xfId="23349"/>
    <cellStyle name="Total 5 3 3 4" xfId="23350"/>
    <cellStyle name="Total 5 4" xfId="12570"/>
    <cellStyle name="Total 5 4 2" xfId="20924"/>
    <cellStyle name="Total 5 5" xfId="20919"/>
    <cellStyle name="Total 6" xfId="6011"/>
    <cellStyle name="Total 6 2" xfId="7598"/>
    <cellStyle name="Total 6 2 2" xfId="14033"/>
    <cellStyle name="Total 6 2 2 2" xfId="20927"/>
    <cellStyle name="Total 6 2 3" xfId="20926"/>
    <cellStyle name="Total 6 3" xfId="12571"/>
    <cellStyle name="Total 6 3 2" xfId="20928"/>
    <cellStyle name="Total 6 4" xfId="20925"/>
    <cellStyle name="Total 7" xfId="6012"/>
    <cellStyle name="Total 7 2" xfId="7599"/>
    <cellStyle name="Total 7 2 2" xfId="14034"/>
    <cellStyle name="Total 7 2 2 2" xfId="20931"/>
    <cellStyle name="Total 7 2 3" xfId="20930"/>
    <cellStyle name="Total 7 3" xfId="12572"/>
    <cellStyle name="Total 7 3 2" xfId="20932"/>
    <cellStyle name="Total 7 4" xfId="20929"/>
    <cellStyle name="Total 8" xfId="6013"/>
    <cellStyle name="Total 8 2" xfId="7600"/>
    <cellStyle name="Total 8 2 2" xfId="14035"/>
    <cellStyle name="Total 8 2 2 2" xfId="20935"/>
    <cellStyle name="Total 8 2 3" xfId="20934"/>
    <cellStyle name="Total 8 3" xfId="12573"/>
    <cellStyle name="Total 8 3 2" xfId="20936"/>
    <cellStyle name="Total 8 4" xfId="20933"/>
    <cellStyle name="Total 9" xfId="6014"/>
    <cellStyle name="Total 9 2" xfId="7601"/>
    <cellStyle name="Total 9 2 2" xfId="14036"/>
    <cellStyle name="Total 9 2 2 2" xfId="20939"/>
    <cellStyle name="Total 9 2 3" xfId="20938"/>
    <cellStyle name="Total 9 3" xfId="12574"/>
    <cellStyle name="Total 9 3 2" xfId="20940"/>
    <cellStyle name="Total 9 4" xfId="20937"/>
    <cellStyle name="Warning Text 10" xfId="6015"/>
    <cellStyle name="Warning Text 10 2" xfId="7602"/>
    <cellStyle name="Warning Text 10 2 2" xfId="14037"/>
    <cellStyle name="Warning Text 10 2 2 2" xfId="20943"/>
    <cellStyle name="Warning Text 10 2 3" xfId="20942"/>
    <cellStyle name="Warning Text 10 3" xfId="12575"/>
    <cellStyle name="Warning Text 10 3 2" xfId="20944"/>
    <cellStyle name="Warning Text 10 4" xfId="20941"/>
    <cellStyle name="Warning Text 11" xfId="6016"/>
    <cellStyle name="Warning Text 11 2" xfId="7603"/>
    <cellStyle name="Warning Text 11 2 2" xfId="14038"/>
    <cellStyle name="Warning Text 11 2 2 2" xfId="20947"/>
    <cellStyle name="Warning Text 11 2 3" xfId="20946"/>
    <cellStyle name="Warning Text 11 3" xfId="12576"/>
    <cellStyle name="Warning Text 11 3 2" xfId="20948"/>
    <cellStyle name="Warning Text 11 4" xfId="20945"/>
    <cellStyle name="Warning Text 12" xfId="6017"/>
    <cellStyle name="Warning Text 12 2" xfId="7604"/>
    <cellStyle name="Warning Text 12 2 2" xfId="14039"/>
    <cellStyle name="Warning Text 12 2 2 2" xfId="20951"/>
    <cellStyle name="Warning Text 12 2 3" xfId="20950"/>
    <cellStyle name="Warning Text 12 3" xfId="12577"/>
    <cellStyle name="Warning Text 12 3 2" xfId="20952"/>
    <cellStyle name="Warning Text 12 4" xfId="20949"/>
    <cellStyle name="Warning Text 13" xfId="6018"/>
    <cellStyle name="Warning Text 13 2" xfId="7605"/>
    <cellStyle name="Warning Text 13 2 2" xfId="14040"/>
    <cellStyle name="Warning Text 13 2 2 2" xfId="20955"/>
    <cellStyle name="Warning Text 13 2 3" xfId="20954"/>
    <cellStyle name="Warning Text 13 3" xfId="12578"/>
    <cellStyle name="Warning Text 13 3 2" xfId="20956"/>
    <cellStyle name="Warning Text 13 4" xfId="20953"/>
    <cellStyle name="Warning Text 14" xfId="6019"/>
    <cellStyle name="Warning Text 14 2" xfId="7606"/>
    <cellStyle name="Warning Text 14 2 2" xfId="14041"/>
    <cellStyle name="Warning Text 14 2 2 2" xfId="20959"/>
    <cellStyle name="Warning Text 14 2 3" xfId="20958"/>
    <cellStyle name="Warning Text 14 3" xfId="12579"/>
    <cellStyle name="Warning Text 14 3 2" xfId="20960"/>
    <cellStyle name="Warning Text 14 4" xfId="20957"/>
    <cellStyle name="Warning Text 15" xfId="6020"/>
    <cellStyle name="Warning Text 15 2" xfId="7607"/>
    <cellStyle name="Warning Text 15 2 2" xfId="14042"/>
    <cellStyle name="Warning Text 15 2 2 2" xfId="20963"/>
    <cellStyle name="Warning Text 15 2 3" xfId="20962"/>
    <cellStyle name="Warning Text 15 3" xfId="12580"/>
    <cellStyle name="Warning Text 15 3 2" xfId="20964"/>
    <cellStyle name="Warning Text 15 4" xfId="20961"/>
    <cellStyle name="Warning Text 16" xfId="6021"/>
    <cellStyle name="Warning Text 16 2" xfId="7608"/>
    <cellStyle name="Warning Text 16 2 2" xfId="14043"/>
    <cellStyle name="Warning Text 16 2 2 2" xfId="20967"/>
    <cellStyle name="Warning Text 16 2 3" xfId="20966"/>
    <cellStyle name="Warning Text 16 3" xfId="12581"/>
    <cellStyle name="Warning Text 16 3 2" xfId="20968"/>
    <cellStyle name="Warning Text 16 4" xfId="20965"/>
    <cellStyle name="Warning Text 2" xfId="425"/>
    <cellStyle name="Warning Text 2 10" xfId="6023"/>
    <cellStyle name="Warning Text 2 10 2" xfId="7610"/>
    <cellStyle name="Warning Text 2 10 2 2" xfId="14045"/>
    <cellStyle name="Warning Text 2 10 2 2 2" xfId="20971"/>
    <cellStyle name="Warning Text 2 10 2 3" xfId="20970"/>
    <cellStyle name="Warning Text 2 10 3" xfId="8571"/>
    <cellStyle name="Warning Text 2 10 4" xfId="12583"/>
    <cellStyle name="Warning Text 2 10 4 2" xfId="20972"/>
    <cellStyle name="Warning Text 2 10 5" xfId="20969"/>
    <cellStyle name="Warning Text 2 11" xfId="6024"/>
    <cellStyle name="Warning Text 2 11 2" xfId="7611"/>
    <cellStyle name="Warning Text 2 11 2 2" xfId="14046"/>
    <cellStyle name="Warning Text 2 11 2 2 2" xfId="20975"/>
    <cellStyle name="Warning Text 2 11 2 3" xfId="20974"/>
    <cellStyle name="Warning Text 2 11 3" xfId="8572"/>
    <cellStyle name="Warning Text 2 11 4" xfId="12584"/>
    <cellStyle name="Warning Text 2 11 4 2" xfId="20976"/>
    <cellStyle name="Warning Text 2 11 5" xfId="20973"/>
    <cellStyle name="Warning Text 2 12" xfId="6025"/>
    <cellStyle name="Warning Text 2 12 2" xfId="7612"/>
    <cellStyle name="Warning Text 2 12 2 2" xfId="14047"/>
    <cellStyle name="Warning Text 2 12 2 2 2" xfId="20979"/>
    <cellStyle name="Warning Text 2 12 2 3" xfId="20978"/>
    <cellStyle name="Warning Text 2 12 3" xfId="8573"/>
    <cellStyle name="Warning Text 2 12 4" xfId="12585"/>
    <cellStyle name="Warning Text 2 12 4 2" xfId="20980"/>
    <cellStyle name="Warning Text 2 12 5" xfId="20977"/>
    <cellStyle name="Warning Text 2 13" xfId="6026"/>
    <cellStyle name="Warning Text 2 13 2" xfId="6027"/>
    <cellStyle name="Warning Text 2 13 2 2" xfId="6028"/>
    <cellStyle name="Warning Text 2 13 2 2 2" xfId="7615"/>
    <cellStyle name="Warning Text 2 13 2 2 2 2" xfId="14050"/>
    <cellStyle name="Warning Text 2 13 2 2 2 2 2" xfId="20985"/>
    <cellStyle name="Warning Text 2 13 2 2 2 3" xfId="20984"/>
    <cellStyle name="Warning Text 2 13 2 2 3" xfId="12588"/>
    <cellStyle name="Warning Text 2 13 2 2 3 2" xfId="20986"/>
    <cellStyle name="Warning Text 2 13 2 2 4" xfId="20983"/>
    <cellStyle name="Warning Text 2 13 2 3" xfId="6029"/>
    <cellStyle name="Warning Text 2 13 2 3 2" xfId="7616"/>
    <cellStyle name="Warning Text 2 13 2 3 2 2" xfId="14051"/>
    <cellStyle name="Warning Text 2 13 2 3 2 2 2" xfId="20989"/>
    <cellStyle name="Warning Text 2 13 2 3 2 3" xfId="20988"/>
    <cellStyle name="Warning Text 2 13 2 3 3" xfId="12589"/>
    <cellStyle name="Warning Text 2 13 2 3 3 2" xfId="20990"/>
    <cellStyle name="Warning Text 2 13 2 3 4" xfId="20987"/>
    <cellStyle name="Warning Text 2 13 2 4" xfId="7614"/>
    <cellStyle name="Warning Text 2 13 2 4 2" xfId="14049"/>
    <cellStyle name="Warning Text 2 13 2 4 2 2" xfId="20992"/>
    <cellStyle name="Warning Text 2 13 2 4 3" xfId="20991"/>
    <cellStyle name="Warning Text 2 13 2 5" xfId="8575"/>
    <cellStyle name="Warning Text 2 13 2 6" xfId="12587"/>
    <cellStyle name="Warning Text 2 13 2 6 2" xfId="20993"/>
    <cellStyle name="Warning Text 2 13 2 7" xfId="20982"/>
    <cellStyle name="Warning Text 2 13 3" xfId="6030"/>
    <cellStyle name="Warning Text 2 13 3 2" xfId="7617"/>
    <cellStyle name="Warning Text 2 13 3 2 2" xfId="14052"/>
    <cellStyle name="Warning Text 2 13 3 2 2 2" xfId="20996"/>
    <cellStyle name="Warning Text 2 13 3 2 3" xfId="20995"/>
    <cellStyle name="Warning Text 2 13 3 3" xfId="8576"/>
    <cellStyle name="Warning Text 2 13 3 4" xfId="12590"/>
    <cellStyle name="Warning Text 2 13 3 4 2" xfId="20997"/>
    <cellStyle name="Warning Text 2 13 3 5" xfId="20994"/>
    <cellStyle name="Warning Text 2 13 4" xfId="7613"/>
    <cellStyle name="Warning Text 2 13 4 2" xfId="14048"/>
    <cellStyle name="Warning Text 2 13 4 2 2" xfId="20999"/>
    <cellStyle name="Warning Text 2 13 4 3" xfId="20998"/>
    <cellStyle name="Warning Text 2 13 5" xfId="8574"/>
    <cellStyle name="Warning Text 2 13 6" xfId="12586"/>
    <cellStyle name="Warning Text 2 13 6 2" xfId="21000"/>
    <cellStyle name="Warning Text 2 13 7" xfId="20981"/>
    <cellStyle name="Warning Text 2 14" xfId="6031"/>
    <cellStyle name="Warning Text 2 14 2" xfId="7618"/>
    <cellStyle name="Warning Text 2 14 2 2" xfId="14053"/>
    <cellStyle name="Warning Text 2 14 2 2 2" xfId="21003"/>
    <cellStyle name="Warning Text 2 14 2 3" xfId="21002"/>
    <cellStyle name="Warning Text 2 14 3" xfId="8577"/>
    <cellStyle name="Warning Text 2 14 4" xfId="12591"/>
    <cellStyle name="Warning Text 2 14 4 2" xfId="21004"/>
    <cellStyle name="Warning Text 2 14 5" xfId="21001"/>
    <cellStyle name="Warning Text 2 15" xfId="6032"/>
    <cellStyle name="Warning Text 2 15 2" xfId="7619"/>
    <cellStyle name="Warning Text 2 15 2 2" xfId="14054"/>
    <cellStyle name="Warning Text 2 15 2 2 2" xfId="21007"/>
    <cellStyle name="Warning Text 2 15 2 3" xfId="21006"/>
    <cellStyle name="Warning Text 2 15 3" xfId="8578"/>
    <cellStyle name="Warning Text 2 15 4" xfId="12592"/>
    <cellStyle name="Warning Text 2 15 4 2" xfId="21008"/>
    <cellStyle name="Warning Text 2 15 5" xfId="21005"/>
    <cellStyle name="Warning Text 2 16" xfId="6033"/>
    <cellStyle name="Warning Text 2 16 2" xfId="7620"/>
    <cellStyle name="Warning Text 2 16 2 2" xfId="14055"/>
    <cellStyle name="Warning Text 2 16 2 2 2" xfId="21011"/>
    <cellStyle name="Warning Text 2 16 2 3" xfId="21010"/>
    <cellStyle name="Warning Text 2 16 3" xfId="12593"/>
    <cellStyle name="Warning Text 2 16 3 2" xfId="21012"/>
    <cellStyle name="Warning Text 2 16 4" xfId="21009"/>
    <cellStyle name="Warning Text 2 17" xfId="6034"/>
    <cellStyle name="Warning Text 2 17 2" xfId="7621"/>
    <cellStyle name="Warning Text 2 17 2 2" xfId="14056"/>
    <cellStyle name="Warning Text 2 17 2 2 2" xfId="21015"/>
    <cellStyle name="Warning Text 2 17 2 3" xfId="21014"/>
    <cellStyle name="Warning Text 2 17 3" xfId="12594"/>
    <cellStyle name="Warning Text 2 17 3 2" xfId="21016"/>
    <cellStyle name="Warning Text 2 17 4" xfId="21013"/>
    <cellStyle name="Warning Text 2 18" xfId="6035"/>
    <cellStyle name="Warning Text 2 18 2" xfId="7622"/>
    <cellStyle name="Warning Text 2 18 2 2" xfId="14057"/>
    <cellStyle name="Warning Text 2 18 2 2 2" xfId="21019"/>
    <cellStyle name="Warning Text 2 18 2 3" xfId="21018"/>
    <cellStyle name="Warning Text 2 18 3" xfId="12595"/>
    <cellStyle name="Warning Text 2 18 3 2" xfId="21020"/>
    <cellStyle name="Warning Text 2 18 4" xfId="21017"/>
    <cellStyle name="Warning Text 2 19" xfId="6036"/>
    <cellStyle name="Warning Text 2 19 2" xfId="7623"/>
    <cellStyle name="Warning Text 2 19 2 2" xfId="14058"/>
    <cellStyle name="Warning Text 2 19 2 2 2" xfId="21023"/>
    <cellStyle name="Warning Text 2 19 2 3" xfId="21022"/>
    <cellStyle name="Warning Text 2 19 3" xfId="12596"/>
    <cellStyle name="Warning Text 2 19 3 2" xfId="21024"/>
    <cellStyle name="Warning Text 2 19 4" xfId="21021"/>
    <cellStyle name="Warning Text 2 2" xfId="6037"/>
    <cellStyle name="Warning Text 2 2 10" xfId="6038"/>
    <cellStyle name="Warning Text 2 2 10 2" xfId="7625"/>
    <cellStyle name="Warning Text 2 2 10 2 2" xfId="14060"/>
    <cellStyle name="Warning Text 2 2 10 2 2 2" xfId="21028"/>
    <cellStyle name="Warning Text 2 2 10 2 3" xfId="21027"/>
    <cellStyle name="Warning Text 2 2 10 3" xfId="12598"/>
    <cellStyle name="Warning Text 2 2 10 3 2" xfId="21029"/>
    <cellStyle name="Warning Text 2 2 10 4" xfId="21026"/>
    <cellStyle name="Warning Text 2 2 11" xfId="6039"/>
    <cellStyle name="Warning Text 2 2 11 2" xfId="7626"/>
    <cellStyle name="Warning Text 2 2 11 2 2" xfId="14061"/>
    <cellStyle name="Warning Text 2 2 11 2 2 2" xfId="21032"/>
    <cellStyle name="Warning Text 2 2 11 2 3" xfId="21031"/>
    <cellStyle name="Warning Text 2 2 11 3" xfId="12599"/>
    <cellStyle name="Warning Text 2 2 11 3 2" xfId="21033"/>
    <cellStyle name="Warning Text 2 2 11 4" xfId="21030"/>
    <cellStyle name="Warning Text 2 2 12" xfId="6040"/>
    <cellStyle name="Warning Text 2 2 12 2" xfId="7627"/>
    <cellStyle name="Warning Text 2 2 12 2 2" xfId="14062"/>
    <cellStyle name="Warning Text 2 2 12 2 2 2" xfId="21036"/>
    <cellStyle name="Warning Text 2 2 12 2 3" xfId="21035"/>
    <cellStyle name="Warning Text 2 2 12 3" xfId="12600"/>
    <cellStyle name="Warning Text 2 2 12 3 2" xfId="21037"/>
    <cellStyle name="Warning Text 2 2 12 4" xfId="21034"/>
    <cellStyle name="Warning Text 2 2 13" xfId="6041"/>
    <cellStyle name="Warning Text 2 2 13 2" xfId="7628"/>
    <cellStyle name="Warning Text 2 2 13 2 2" xfId="14063"/>
    <cellStyle name="Warning Text 2 2 13 2 2 2" xfId="21040"/>
    <cellStyle name="Warning Text 2 2 13 2 3" xfId="21039"/>
    <cellStyle name="Warning Text 2 2 13 3" xfId="12601"/>
    <cellStyle name="Warning Text 2 2 13 3 2" xfId="21041"/>
    <cellStyle name="Warning Text 2 2 13 4" xfId="21038"/>
    <cellStyle name="Warning Text 2 2 14" xfId="6042"/>
    <cellStyle name="Warning Text 2 2 14 2" xfId="7629"/>
    <cellStyle name="Warning Text 2 2 14 2 2" xfId="14064"/>
    <cellStyle name="Warning Text 2 2 14 2 2 2" xfId="21044"/>
    <cellStyle name="Warning Text 2 2 14 2 3" xfId="21043"/>
    <cellStyle name="Warning Text 2 2 14 3" xfId="12602"/>
    <cellStyle name="Warning Text 2 2 14 3 2" xfId="21045"/>
    <cellStyle name="Warning Text 2 2 14 4" xfId="21042"/>
    <cellStyle name="Warning Text 2 2 15" xfId="6043"/>
    <cellStyle name="Warning Text 2 2 15 2" xfId="7630"/>
    <cellStyle name="Warning Text 2 2 15 2 2" xfId="14065"/>
    <cellStyle name="Warning Text 2 2 15 2 2 2" xfId="21048"/>
    <cellStyle name="Warning Text 2 2 15 2 3" xfId="21047"/>
    <cellStyle name="Warning Text 2 2 15 3" xfId="12603"/>
    <cellStyle name="Warning Text 2 2 15 3 2" xfId="21049"/>
    <cellStyle name="Warning Text 2 2 15 4" xfId="21046"/>
    <cellStyle name="Warning Text 2 2 16" xfId="6044"/>
    <cellStyle name="Warning Text 2 2 16 2" xfId="7631"/>
    <cellStyle name="Warning Text 2 2 16 2 2" xfId="14066"/>
    <cellStyle name="Warning Text 2 2 16 2 2 2" xfId="21052"/>
    <cellStyle name="Warning Text 2 2 16 2 3" xfId="21051"/>
    <cellStyle name="Warning Text 2 2 16 3" xfId="12604"/>
    <cellStyle name="Warning Text 2 2 16 3 2" xfId="21053"/>
    <cellStyle name="Warning Text 2 2 16 4" xfId="21050"/>
    <cellStyle name="Warning Text 2 2 17" xfId="7624"/>
    <cellStyle name="Warning Text 2 2 17 2" xfId="14059"/>
    <cellStyle name="Warning Text 2 2 17 2 2" xfId="21055"/>
    <cellStyle name="Warning Text 2 2 17 3" xfId="21054"/>
    <cellStyle name="Warning Text 2 2 18" xfId="8579"/>
    <cellStyle name="Warning Text 2 2 19" xfId="12597"/>
    <cellStyle name="Warning Text 2 2 19 2" xfId="21056"/>
    <cellStyle name="Warning Text 2 2 2" xfId="6045"/>
    <cellStyle name="Warning Text 2 2 2 2" xfId="7632"/>
    <cellStyle name="Warning Text 2 2 2 2 2" xfId="14067"/>
    <cellStyle name="Warning Text 2 2 2 2 2 2" xfId="21059"/>
    <cellStyle name="Warning Text 2 2 2 2 3" xfId="21058"/>
    <cellStyle name="Warning Text 2 2 2 3" xfId="12605"/>
    <cellStyle name="Warning Text 2 2 2 3 2" xfId="21060"/>
    <cellStyle name="Warning Text 2 2 2 4" xfId="21057"/>
    <cellStyle name="Warning Text 2 2 20" xfId="21025"/>
    <cellStyle name="Warning Text 2 2 3" xfId="6046"/>
    <cellStyle name="Warning Text 2 2 3 2" xfId="7633"/>
    <cellStyle name="Warning Text 2 2 3 2 2" xfId="14068"/>
    <cellStyle name="Warning Text 2 2 3 2 2 2" xfId="21063"/>
    <cellStyle name="Warning Text 2 2 3 2 3" xfId="21062"/>
    <cellStyle name="Warning Text 2 2 3 3" xfId="12606"/>
    <cellStyle name="Warning Text 2 2 3 3 2" xfId="21064"/>
    <cellStyle name="Warning Text 2 2 3 4" xfId="21061"/>
    <cellStyle name="Warning Text 2 2 4" xfId="6047"/>
    <cellStyle name="Warning Text 2 2 4 2" xfId="7634"/>
    <cellStyle name="Warning Text 2 2 4 2 2" xfId="14069"/>
    <cellStyle name="Warning Text 2 2 4 2 2 2" xfId="21067"/>
    <cellStyle name="Warning Text 2 2 4 2 3" xfId="21066"/>
    <cellStyle name="Warning Text 2 2 4 3" xfId="12607"/>
    <cellStyle name="Warning Text 2 2 4 3 2" xfId="21068"/>
    <cellStyle name="Warning Text 2 2 4 4" xfId="21065"/>
    <cellStyle name="Warning Text 2 2 5" xfId="6048"/>
    <cellStyle name="Warning Text 2 2 5 2" xfId="7635"/>
    <cellStyle name="Warning Text 2 2 5 2 2" xfId="14070"/>
    <cellStyle name="Warning Text 2 2 5 2 2 2" xfId="21071"/>
    <cellStyle name="Warning Text 2 2 5 2 3" xfId="21070"/>
    <cellStyle name="Warning Text 2 2 5 3" xfId="12608"/>
    <cellStyle name="Warning Text 2 2 5 3 2" xfId="21072"/>
    <cellStyle name="Warning Text 2 2 5 4" xfId="21069"/>
    <cellStyle name="Warning Text 2 2 6" xfId="6049"/>
    <cellStyle name="Warning Text 2 2 6 2" xfId="7636"/>
    <cellStyle name="Warning Text 2 2 6 2 2" xfId="14071"/>
    <cellStyle name="Warning Text 2 2 6 2 2 2" xfId="21075"/>
    <cellStyle name="Warning Text 2 2 6 2 3" xfId="21074"/>
    <cellStyle name="Warning Text 2 2 6 3" xfId="12609"/>
    <cellStyle name="Warning Text 2 2 6 3 2" xfId="21076"/>
    <cellStyle name="Warning Text 2 2 6 4" xfId="21073"/>
    <cellStyle name="Warning Text 2 2 7" xfId="6050"/>
    <cellStyle name="Warning Text 2 2 7 2" xfId="7637"/>
    <cellStyle name="Warning Text 2 2 7 2 2" xfId="14072"/>
    <cellStyle name="Warning Text 2 2 7 2 2 2" xfId="21079"/>
    <cellStyle name="Warning Text 2 2 7 2 3" xfId="21078"/>
    <cellStyle name="Warning Text 2 2 7 3" xfId="12610"/>
    <cellStyle name="Warning Text 2 2 7 3 2" xfId="21080"/>
    <cellStyle name="Warning Text 2 2 7 4" xfId="21077"/>
    <cellStyle name="Warning Text 2 2 8" xfId="6051"/>
    <cellStyle name="Warning Text 2 2 8 2" xfId="7638"/>
    <cellStyle name="Warning Text 2 2 8 2 2" xfId="14073"/>
    <cellStyle name="Warning Text 2 2 8 2 2 2" xfId="21083"/>
    <cellStyle name="Warning Text 2 2 8 2 3" xfId="21082"/>
    <cellStyle name="Warning Text 2 2 8 3" xfId="12611"/>
    <cellStyle name="Warning Text 2 2 8 3 2" xfId="21084"/>
    <cellStyle name="Warning Text 2 2 8 4" xfId="21081"/>
    <cellStyle name="Warning Text 2 2 9" xfId="6052"/>
    <cellStyle name="Warning Text 2 2 9 2" xfId="7639"/>
    <cellStyle name="Warning Text 2 2 9 2 2" xfId="14074"/>
    <cellStyle name="Warning Text 2 2 9 2 2 2" xfId="21087"/>
    <cellStyle name="Warning Text 2 2 9 2 3" xfId="21086"/>
    <cellStyle name="Warning Text 2 2 9 3" xfId="12612"/>
    <cellStyle name="Warning Text 2 2 9 3 2" xfId="21088"/>
    <cellStyle name="Warning Text 2 2 9 4" xfId="21085"/>
    <cellStyle name="Warning Text 2 20" xfId="6053"/>
    <cellStyle name="Warning Text 2 20 2" xfId="7640"/>
    <cellStyle name="Warning Text 2 20 2 2" xfId="14075"/>
    <cellStyle name="Warning Text 2 20 2 2 2" xfId="21091"/>
    <cellStyle name="Warning Text 2 20 2 3" xfId="21090"/>
    <cellStyle name="Warning Text 2 20 3" xfId="12613"/>
    <cellStyle name="Warning Text 2 20 3 2" xfId="21092"/>
    <cellStyle name="Warning Text 2 20 4" xfId="21089"/>
    <cellStyle name="Warning Text 2 21" xfId="6054"/>
    <cellStyle name="Warning Text 2 21 2" xfId="7641"/>
    <cellStyle name="Warning Text 2 21 2 2" xfId="14076"/>
    <cellStyle name="Warning Text 2 21 2 2 2" xfId="21095"/>
    <cellStyle name="Warning Text 2 21 2 3" xfId="21094"/>
    <cellStyle name="Warning Text 2 21 3" xfId="12614"/>
    <cellStyle name="Warning Text 2 21 3 2" xfId="21096"/>
    <cellStyle name="Warning Text 2 21 4" xfId="21093"/>
    <cellStyle name="Warning Text 2 22" xfId="6055"/>
    <cellStyle name="Warning Text 2 22 2" xfId="7642"/>
    <cellStyle name="Warning Text 2 22 2 2" xfId="14077"/>
    <cellStyle name="Warning Text 2 22 2 2 2" xfId="21099"/>
    <cellStyle name="Warning Text 2 22 2 3" xfId="21098"/>
    <cellStyle name="Warning Text 2 22 3" xfId="12615"/>
    <cellStyle name="Warning Text 2 22 3 2" xfId="21100"/>
    <cellStyle name="Warning Text 2 22 4" xfId="21097"/>
    <cellStyle name="Warning Text 2 23" xfId="6056"/>
    <cellStyle name="Warning Text 2 23 2" xfId="7643"/>
    <cellStyle name="Warning Text 2 23 2 2" xfId="14078"/>
    <cellStyle name="Warning Text 2 23 2 2 2" xfId="21103"/>
    <cellStyle name="Warning Text 2 23 2 3" xfId="21102"/>
    <cellStyle name="Warning Text 2 23 3" xfId="12616"/>
    <cellStyle name="Warning Text 2 23 3 2" xfId="21104"/>
    <cellStyle name="Warning Text 2 23 4" xfId="21101"/>
    <cellStyle name="Warning Text 2 24" xfId="6057"/>
    <cellStyle name="Warning Text 2 24 2" xfId="7644"/>
    <cellStyle name="Warning Text 2 24 2 2" xfId="14079"/>
    <cellStyle name="Warning Text 2 24 2 2 2" xfId="21107"/>
    <cellStyle name="Warning Text 2 24 2 3" xfId="21106"/>
    <cellStyle name="Warning Text 2 24 3" xfId="12617"/>
    <cellStyle name="Warning Text 2 24 3 2" xfId="21108"/>
    <cellStyle name="Warning Text 2 24 4" xfId="21105"/>
    <cellStyle name="Warning Text 2 25" xfId="6058"/>
    <cellStyle name="Warning Text 2 25 2" xfId="7645"/>
    <cellStyle name="Warning Text 2 25 2 2" xfId="14080"/>
    <cellStyle name="Warning Text 2 25 2 2 2" xfId="21111"/>
    <cellStyle name="Warning Text 2 25 2 3" xfId="21110"/>
    <cellStyle name="Warning Text 2 25 3" xfId="12618"/>
    <cellStyle name="Warning Text 2 25 3 2" xfId="21112"/>
    <cellStyle name="Warning Text 2 25 4" xfId="21109"/>
    <cellStyle name="Warning Text 2 26" xfId="6059"/>
    <cellStyle name="Warning Text 2 26 2" xfId="7646"/>
    <cellStyle name="Warning Text 2 26 2 2" xfId="14081"/>
    <cellStyle name="Warning Text 2 26 2 2 2" xfId="21115"/>
    <cellStyle name="Warning Text 2 26 2 3" xfId="21114"/>
    <cellStyle name="Warning Text 2 26 3" xfId="12619"/>
    <cellStyle name="Warning Text 2 26 3 2" xfId="21116"/>
    <cellStyle name="Warning Text 2 26 4" xfId="21113"/>
    <cellStyle name="Warning Text 2 27" xfId="6223"/>
    <cellStyle name="Warning Text 2 28" xfId="6022"/>
    <cellStyle name="Warning Text 2 28 2" xfId="12582"/>
    <cellStyle name="Warning Text 2 28 2 2" xfId="21118"/>
    <cellStyle name="Warning Text 2 28 3" xfId="21117"/>
    <cellStyle name="Warning Text 2 29" xfId="7609"/>
    <cellStyle name="Warning Text 2 29 2" xfId="14044"/>
    <cellStyle name="Warning Text 2 29 2 2" xfId="21120"/>
    <cellStyle name="Warning Text 2 29 3" xfId="21119"/>
    <cellStyle name="Warning Text 2 3" xfId="6060"/>
    <cellStyle name="Warning Text 2 3 2" xfId="7647"/>
    <cellStyle name="Warning Text 2 3 2 2" xfId="14082"/>
    <cellStyle name="Warning Text 2 3 2 2 2" xfId="21123"/>
    <cellStyle name="Warning Text 2 3 2 3" xfId="21122"/>
    <cellStyle name="Warning Text 2 3 3" xfId="8580"/>
    <cellStyle name="Warning Text 2 3 4" xfId="12620"/>
    <cellStyle name="Warning Text 2 3 4 2" xfId="21124"/>
    <cellStyle name="Warning Text 2 3 5" xfId="21121"/>
    <cellStyle name="Warning Text 2 30" xfId="11230"/>
    <cellStyle name="Warning Text 2 30 2" xfId="14551"/>
    <cellStyle name="Warning Text 2 30 2 2" xfId="21126"/>
    <cellStyle name="Warning Text 2 30 3" xfId="21125"/>
    <cellStyle name="Warning Text 2 31" xfId="11231"/>
    <cellStyle name="Warning Text 2 4" xfId="6061"/>
    <cellStyle name="Warning Text 2 4 2" xfId="7648"/>
    <cellStyle name="Warning Text 2 4 2 2" xfId="14083"/>
    <cellStyle name="Warning Text 2 4 2 2 2" xfId="21129"/>
    <cellStyle name="Warning Text 2 4 2 3" xfId="21128"/>
    <cellStyle name="Warning Text 2 4 3" xfId="8581"/>
    <cellStyle name="Warning Text 2 4 4" xfId="12621"/>
    <cellStyle name="Warning Text 2 4 4 2" xfId="21130"/>
    <cellStyle name="Warning Text 2 4 5" xfId="21127"/>
    <cellStyle name="Warning Text 2 5" xfId="6062"/>
    <cellStyle name="Warning Text 2 5 2" xfId="7649"/>
    <cellStyle name="Warning Text 2 5 2 2" xfId="14084"/>
    <cellStyle name="Warning Text 2 5 2 2 2" xfId="21133"/>
    <cellStyle name="Warning Text 2 5 2 3" xfId="21132"/>
    <cellStyle name="Warning Text 2 5 3" xfId="8582"/>
    <cellStyle name="Warning Text 2 5 4" xfId="12622"/>
    <cellStyle name="Warning Text 2 5 4 2" xfId="21134"/>
    <cellStyle name="Warning Text 2 5 5" xfId="21131"/>
    <cellStyle name="Warning Text 2 6" xfId="6063"/>
    <cellStyle name="Warning Text 2 6 2" xfId="7650"/>
    <cellStyle name="Warning Text 2 6 2 2" xfId="14085"/>
    <cellStyle name="Warning Text 2 6 2 2 2" xfId="21137"/>
    <cellStyle name="Warning Text 2 6 2 3" xfId="21136"/>
    <cellStyle name="Warning Text 2 6 3" xfId="8583"/>
    <cellStyle name="Warning Text 2 6 4" xfId="12623"/>
    <cellStyle name="Warning Text 2 6 4 2" xfId="21138"/>
    <cellStyle name="Warning Text 2 6 5" xfId="21135"/>
    <cellStyle name="Warning Text 2 7" xfId="6064"/>
    <cellStyle name="Warning Text 2 7 2" xfId="7651"/>
    <cellStyle name="Warning Text 2 7 2 2" xfId="14086"/>
    <cellStyle name="Warning Text 2 7 2 2 2" xfId="21141"/>
    <cellStyle name="Warning Text 2 7 2 3" xfId="21140"/>
    <cellStyle name="Warning Text 2 7 3" xfId="8584"/>
    <cellStyle name="Warning Text 2 7 4" xfId="12624"/>
    <cellStyle name="Warning Text 2 7 4 2" xfId="21142"/>
    <cellStyle name="Warning Text 2 7 5" xfId="21139"/>
    <cellStyle name="Warning Text 2 8" xfId="6065"/>
    <cellStyle name="Warning Text 2 8 2" xfId="7652"/>
    <cellStyle name="Warning Text 2 8 2 2" xfId="14087"/>
    <cellStyle name="Warning Text 2 8 2 2 2" xfId="21145"/>
    <cellStyle name="Warning Text 2 8 2 3" xfId="21144"/>
    <cellStyle name="Warning Text 2 8 3" xfId="8585"/>
    <cellStyle name="Warning Text 2 8 4" xfId="12625"/>
    <cellStyle name="Warning Text 2 8 4 2" xfId="21146"/>
    <cellStyle name="Warning Text 2 8 5" xfId="21143"/>
    <cellStyle name="Warning Text 2 9" xfId="6066"/>
    <cellStyle name="Warning Text 2 9 2" xfId="7653"/>
    <cellStyle name="Warning Text 2 9 2 2" xfId="14088"/>
    <cellStyle name="Warning Text 2 9 2 2 2" xfId="21149"/>
    <cellStyle name="Warning Text 2 9 2 3" xfId="21148"/>
    <cellStyle name="Warning Text 2 9 3" xfId="8586"/>
    <cellStyle name="Warning Text 2 9 4" xfId="12626"/>
    <cellStyle name="Warning Text 2 9 4 2" xfId="21150"/>
    <cellStyle name="Warning Text 2 9 5" xfId="21147"/>
    <cellStyle name="Warning Text 3" xfId="426"/>
    <cellStyle name="Warning Text 3 10" xfId="6068"/>
    <cellStyle name="Warning Text 3 10 2" xfId="7655"/>
    <cellStyle name="Warning Text 3 10 2 2" xfId="14090"/>
    <cellStyle name="Warning Text 3 10 2 2 2" xfId="21153"/>
    <cellStyle name="Warning Text 3 10 2 3" xfId="21152"/>
    <cellStyle name="Warning Text 3 10 3" xfId="8587"/>
    <cellStyle name="Warning Text 3 10 4" xfId="12628"/>
    <cellStyle name="Warning Text 3 10 4 2" xfId="21154"/>
    <cellStyle name="Warning Text 3 10 5" xfId="21151"/>
    <cellStyle name="Warning Text 3 11" xfId="6069"/>
    <cellStyle name="Warning Text 3 11 2" xfId="7656"/>
    <cellStyle name="Warning Text 3 11 2 2" xfId="14091"/>
    <cellStyle name="Warning Text 3 11 2 2 2" xfId="21157"/>
    <cellStyle name="Warning Text 3 11 2 3" xfId="21156"/>
    <cellStyle name="Warning Text 3 11 3" xfId="8588"/>
    <cellStyle name="Warning Text 3 11 4" xfId="12629"/>
    <cellStyle name="Warning Text 3 11 4 2" xfId="21158"/>
    <cellStyle name="Warning Text 3 11 5" xfId="21155"/>
    <cellStyle name="Warning Text 3 12" xfId="6070"/>
    <cellStyle name="Warning Text 3 12 2" xfId="7657"/>
    <cellStyle name="Warning Text 3 12 2 2" xfId="14092"/>
    <cellStyle name="Warning Text 3 12 2 2 2" xfId="21161"/>
    <cellStyle name="Warning Text 3 12 2 3" xfId="21160"/>
    <cellStyle name="Warning Text 3 12 3" xfId="8589"/>
    <cellStyle name="Warning Text 3 12 4" xfId="12630"/>
    <cellStyle name="Warning Text 3 12 4 2" xfId="21162"/>
    <cellStyle name="Warning Text 3 12 5" xfId="21159"/>
    <cellStyle name="Warning Text 3 13" xfId="6071"/>
    <cellStyle name="Warning Text 3 13 2" xfId="7658"/>
    <cellStyle name="Warning Text 3 13 2 2" xfId="14093"/>
    <cellStyle name="Warning Text 3 13 2 2 2" xfId="21165"/>
    <cellStyle name="Warning Text 3 13 2 3" xfId="21164"/>
    <cellStyle name="Warning Text 3 13 3" xfId="8590"/>
    <cellStyle name="Warning Text 3 13 4" xfId="12631"/>
    <cellStyle name="Warning Text 3 13 4 2" xfId="21166"/>
    <cellStyle name="Warning Text 3 13 5" xfId="21163"/>
    <cellStyle name="Warning Text 3 14" xfId="6072"/>
    <cellStyle name="Warning Text 3 14 2" xfId="7659"/>
    <cellStyle name="Warning Text 3 14 2 2" xfId="14094"/>
    <cellStyle name="Warning Text 3 14 2 2 2" xfId="21169"/>
    <cellStyle name="Warning Text 3 14 2 3" xfId="21168"/>
    <cellStyle name="Warning Text 3 14 3" xfId="8591"/>
    <cellStyle name="Warning Text 3 14 4" xfId="12632"/>
    <cellStyle name="Warning Text 3 14 4 2" xfId="21170"/>
    <cellStyle name="Warning Text 3 14 5" xfId="21167"/>
    <cellStyle name="Warning Text 3 15" xfId="6224"/>
    <cellStyle name="Warning Text 3 16" xfId="6067"/>
    <cellStyle name="Warning Text 3 16 2" xfId="12627"/>
    <cellStyle name="Warning Text 3 16 2 2" xfId="21172"/>
    <cellStyle name="Warning Text 3 16 3" xfId="21171"/>
    <cellStyle name="Warning Text 3 17" xfId="7654"/>
    <cellStyle name="Warning Text 3 17 2" xfId="14089"/>
    <cellStyle name="Warning Text 3 17 2 2" xfId="21174"/>
    <cellStyle name="Warning Text 3 17 3" xfId="21173"/>
    <cellStyle name="Warning Text 3 18" xfId="11232"/>
    <cellStyle name="Warning Text 3 2" xfId="6073"/>
    <cellStyle name="Warning Text 3 2 2" xfId="7660"/>
    <cellStyle name="Warning Text 3 2 2 2" xfId="14095"/>
    <cellStyle name="Warning Text 3 2 2 2 2" xfId="21177"/>
    <cellStyle name="Warning Text 3 2 2 3" xfId="21176"/>
    <cellStyle name="Warning Text 3 2 3" xfId="8592"/>
    <cellStyle name="Warning Text 3 2 4" xfId="12633"/>
    <cellStyle name="Warning Text 3 2 4 2" xfId="21178"/>
    <cellStyle name="Warning Text 3 2 5" xfId="21175"/>
    <cellStyle name="Warning Text 3 3" xfId="6074"/>
    <cellStyle name="Warning Text 3 3 2" xfId="7661"/>
    <cellStyle name="Warning Text 3 3 2 2" xfId="14096"/>
    <cellStyle name="Warning Text 3 3 2 2 2" xfId="21181"/>
    <cellStyle name="Warning Text 3 3 2 3" xfId="21180"/>
    <cellStyle name="Warning Text 3 3 3" xfId="8593"/>
    <cellStyle name="Warning Text 3 3 4" xfId="12634"/>
    <cellStyle name="Warning Text 3 3 4 2" xfId="21182"/>
    <cellStyle name="Warning Text 3 3 5" xfId="21179"/>
    <cellStyle name="Warning Text 3 4" xfId="6075"/>
    <cellStyle name="Warning Text 3 4 2" xfId="7662"/>
    <cellStyle name="Warning Text 3 4 2 2" xfId="14097"/>
    <cellStyle name="Warning Text 3 4 2 2 2" xfId="21185"/>
    <cellStyle name="Warning Text 3 4 2 3" xfId="21184"/>
    <cellStyle name="Warning Text 3 4 3" xfId="8594"/>
    <cellStyle name="Warning Text 3 4 4" xfId="12635"/>
    <cellStyle name="Warning Text 3 4 4 2" xfId="21186"/>
    <cellStyle name="Warning Text 3 4 5" xfId="21183"/>
    <cellStyle name="Warning Text 3 5" xfId="6076"/>
    <cellStyle name="Warning Text 3 5 2" xfId="7663"/>
    <cellStyle name="Warning Text 3 5 2 2" xfId="14098"/>
    <cellStyle name="Warning Text 3 5 2 2 2" xfId="21189"/>
    <cellStyle name="Warning Text 3 5 2 3" xfId="21188"/>
    <cellStyle name="Warning Text 3 5 3" xfId="8595"/>
    <cellStyle name="Warning Text 3 5 4" xfId="12636"/>
    <cellStyle name="Warning Text 3 5 4 2" xfId="21190"/>
    <cellStyle name="Warning Text 3 5 5" xfId="21187"/>
    <cellStyle name="Warning Text 3 6" xfId="6077"/>
    <cellStyle name="Warning Text 3 6 2" xfId="7664"/>
    <cellStyle name="Warning Text 3 6 2 2" xfId="14099"/>
    <cellStyle name="Warning Text 3 6 2 2 2" xfId="21193"/>
    <cellStyle name="Warning Text 3 6 2 3" xfId="21192"/>
    <cellStyle name="Warning Text 3 6 3" xfId="8596"/>
    <cellStyle name="Warning Text 3 6 4" xfId="12637"/>
    <cellStyle name="Warning Text 3 6 4 2" xfId="21194"/>
    <cellStyle name="Warning Text 3 6 5" xfId="21191"/>
    <cellStyle name="Warning Text 3 7" xfId="6078"/>
    <cellStyle name="Warning Text 3 7 2" xfId="7665"/>
    <cellStyle name="Warning Text 3 7 2 2" xfId="14100"/>
    <cellStyle name="Warning Text 3 7 2 2 2" xfId="21197"/>
    <cellStyle name="Warning Text 3 7 2 3" xfId="21196"/>
    <cellStyle name="Warning Text 3 7 3" xfId="8597"/>
    <cellStyle name="Warning Text 3 7 4" xfId="12638"/>
    <cellStyle name="Warning Text 3 7 4 2" xfId="21198"/>
    <cellStyle name="Warning Text 3 7 5" xfId="21195"/>
    <cellStyle name="Warning Text 3 8" xfId="6079"/>
    <cellStyle name="Warning Text 3 8 2" xfId="7666"/>
    <cellStyle name="Warning Text 3 8 2 2" xfId="14101"/>
    <cellStyle name="Warning Text 3 8 2 2 2" xfId="21201"/>
    <cellStyle name="Warning Text 3 8 2 3" xfId="21200"/>
    <cellStyle name="Warning Text 3 8 3" xfId="8598"/>
    <cellStyle name="Warning Text 3 8 4" xfId="12639"/>
    <cellStyle name="Warning Text 3 8 4 2" xfId="21202"/>
    <cellStyle name="Warning Text 3 8 5" xfId="21199"/>
    <cellStyle name="Warning Text 3 9" xfId="6080"/>
    <cellStyle name="Warning Text 3 9 2" xfId="7667"/>
    <cellStyle name="Warning Text 3 9 2 2" xfId="14102"/>
    <cellStyle name="Warning Text 3 9 2 2 2" xfId="21205"/>
    <cellStyle name="Warning Text 3 9 2 3" xfId="21204"/>
    <cellStyle name="Warning Text 3 9 3" xfId="8599"/>
    <cellStyle name="Warning Text 3 9 4" xfId="12640"/>
    <cellStyle name="Warning Text 3 9 4 2" xfId="21206"/>
    <cellStyle name="Warning Text 3 9 5" xfId="21203"/>
    <cellStyle name="Warning Text 4" xfId="6081"/>
    <cellStyle name="Warning Text 4 10" xfId="6082"/>
    <cellStyle name="Warning Text 4 10 2" xfId="7669"/>
    <cellStyle name="Warning Text 4 10 2 2" xfId="14104"/>
    <cellStyle name="Warning Text 4 10 2 2 2" xfId="21210"/>
    <cellStyle name="Warning Text 4 10 2 3" xfId="21209"/>
    <cellStyle name="Warning Text 4 10 3" xfId="12642"/>
    <cellStyle name="Warning Text 4 10 3 2" xfId="21211"/>
    <cellStyle name="Warning Text 4 10 4" xfId="21208"/>
    <cellStyle name="Warning Text 4 11" xfId="6083"/>
    <cellStyle name="Warning Text 4 11 2" xfId="7670"/>
    <cellStyle name="Warning Text 4 11 2 2" xfId="14105"/>
    <cellStyle name="Warning Text 4 11 2 2 2" xfId="21214"/>
    <cellStyle name="Warning Text 4 11 2 3" xfId="21213"/>
    <cellStyle name="Warning Text 4 11 3" xfId="12643"/>
    <cellStyle name="Warning Text 4 11 3 2" xfId="21215"/>
    <cellStyle name="Warning Text 4 11 4" xfId="21212"/>
    <cellStyle name="Warning Text 4 12" xfId="6084"/>
    <cellStyle name="Warning Text 4 12 2" xfId="7671"/>
    <cellStyle name="Warning Text 4 12 2 2" xfId="14106"/>
    <cellStyle name="Warning Text 4 12 2 2 2" xfId="21218"/>
    <cellStyle name="Warning Text 4 12 2 3" xfId="21217"/>
    <cellStyle name="Warning Text 4 12 3" xfId="12644"/>
    <cellStyle name="Warning Text 4 12 3 2" xfId="21219"/>
    <cellStyle name="Warning Text 4 12 4" xfId="21216"/>
    <cellStyle name="Warning Text 4 13" xfId="6085"/>
    <cellStyle name="Warning Text 4 13 2" xfId="7672"/>
    <cellStyle name="Warning Text 4 13 2 2" xfId="14107"/>
    <cellStyle name="Warning Text 4 13 2 2 2" xfId="21222"/>
    <cellStyle name="Warning Text 4 13 2 3" xfId="21221"/>
    <cellStyle name="Warning Text 4 13 3" xfId="12645"/>
    <cellStyle name="Warning Text 4 13 3 2" xfId="21223"/>
    <cellStyle name="Warning Text 4 13 4" xfId="21220"/>
    <cellStyle name="Warning Text 4 14" xfId="6086"/>
    <cellStyle name="Warning Text 4 14 2" xfId="7673"/>
    <cellStyle name="Warning Text 4 14 2 2" xfId="14108"/>
    <cellStyle name="Warning Text 4 14 2 2 2" xfId="21226"/>
    <cellStyle name="Warning Text 4 14 2 3" xfId="21225"/>
    <cellStyle name="Warning Text 4 14 3" xfId="12646"/>
    <cellStyle name="Warning Text 4 14 3 2" xfId="21227"/>
    <cellStyle name="Warning Text 4 14 4" xfId="21224"/>
    <cellStyle name="Warning Text 4 15" xfId="7668"/>
    <cellStyle name="Warning Text 4 15 2" xfId="14103"/>
    <cellStyle name="Warning Text 4 15 2 2" xfId="21229"/>
    <cellStyle name="Warning Text 4 15 3" xfId="21228"/>
    <cellStyle name="Warning Text 4 16" xfId="8600"/>
    <cellStyle name="Warning Text 4 17" xfId="12641"/>
    <cellStyle name="Warning Text 4 17 2" xfId="21230"/>
    <cellStyle name="Warning Text 4 18" xfId="21207"/>
    <cellStyle name="Warning Text 4 2" xfId="6087"/>
    <cellStyle name="Warning Text 4 2 2" xfId="7674"/>
    <cellStyle name="Warning Text 4 2 2 2" xfId="14109"/>
    <cellStyle name="Warning Text 4 2 2 2 2" xfId="21233"/>
    <cellStyle name="Warning Text 4 2 2 3" xfId="21232"/>
    <cellStyle name="Warning Text 4 2 3" xfId="8601"/>
    <cellStyle name="Warning Text 4 2 4" xfId="12647"/>
    <cellStyle name="Warning Text 4 2 4 2" xfId="21234"/>
    <cellStyle name="Warning Text 4 2 5" xfId="21231"/>
    <cellStyle name="Warning Text 4 3" xfId="6088"/>
    <cellStyle name="Warning Text 4 3 2" xfId="7675"/>
    <cellStyle name="Warning Text 4 3 2 2" xfId="14110"/>
    <cellStyle name="Warning Text 4 3 2 2 2" xfId="21237"/>
    <cellStyle name="Warning Text 4 3 2 3" xfId="21236"/>
    <cellStyle name="Warning Text 4 3 3" xfId="8602"/>
    <cellStyle name="Warning Text 4 3 4" xfId="12648"/>
    <cellStyle name="Warning Text 4 3 4 2" xfId="21238"/>
    <cellStyle name="Warning Text 4 3 5" xfId="21235"/>
    <cellStyle name="Warning Text 4 4" xfId="6089"/>
    <cellStyle name="Warning Text 4 4 2" xfId="7676"/>
    <cellStyle name="Warning Text 4 4 2 2" xfId="14111"/>
    <cellStyle name="Warning Text 4 4 2 2 2" xfId="21241"/>
    <cellStyle name="Warning Text 4 4 2 3" xfId="21240"/>
    <cellStyle name="Warning Text 4 4 3" xfId="12649"/>
    <cellStyle name="Warning Text 4 4 3 2" xfId="21242"/>
    <cellStyle name="Warning Text 4 4 4" xfId="21239"/>
    <cellStyle name="Warning Text 4 5" xfId="6090"/>
    <cellStyle name="Warning Text 4 5 2" xfId="7677"/>
    <cellStyle name="Warning Text 4 5 2 2" xfId="14112"/>
    <cellStyle name="Warning Text 4 5 2 2 2" xfId="21245"/>
    <cellStyle name="Warning Text 4 5 2 3" xfId="21244"/>
    <cellStyle name="Warning Text 4 5 3" xfId="12650"/>
    <cellStyle name="Warning Text 4 5 3 2" xfId="21246"/>
    <cellStyle name="Warning Text 4 5 4" xfId="21243"/>
    <cellStyle name="Warning Text 4 6" xfId="6091"/>
    <cellStyle name="Warning Text 4 6 2" xfId="7678"/>
    <cellStyle name="Warning Text 4 6 2 2" xfId="14113"/>
    <cellStyle name="Warning Text 4 6 2 2 2" xfId="21249"/>
    <cellStyle name="Warning Text 4 6 2 3" xfId="21248"/>
    <cellStyle name="Warning Text 4 6 3" xfId="12651"/>
    <cellStyle name="Warning Text 4 6 3 2" xfId="21250"/>
    <cellStyle name="Warning Text 4 6 4" xfId="21247"/>
    <cellStyle name="Warning Text 4 7" xfId="6092"/>
    <cellStyle name="Warning Text 4 7 2" xfId="7679"/>
    <cellStyle name="Warning Text 4 7 2 2" xfId="14114"/>
    <cellStyle name="Warning Text 4 7 2 2 2" xfId="21253"/>
    <cellStyle name="Warning Text 4 7 2 3" xfId="21252"/>
    <cellStyle name="Warning Text 4 7 3" xfId="12652"/>
    <cellStyle name="Warning Text 4 7 3 2" xfId="21254"/>
    <cellStyle name="Warning Text 4 7 4" xfId="21251"/>
    <cellStyle name="Warning Text 4 8" xfId="6093"/>
    <cellStyle name="Warning Text 4 8 2" xfId="7680"/>
    <cellStyle name="Warning Text 4 8 2 2" xfId="14115"/>
    <cellStyle name="Warning Text 4 8 2 2 2" xfId="21257"/>
    <cellStyle name="Warning Text 4 8 2 3" xfId="21256"/>
    <cellStyle name="Warning Text 4 8 3" xfId="12653"/>
    <cellStyle name="Warning Text 4 8 3 2" xfId="21258"/>
    <cellStyle name="Warning Text 4 8 4" xfId="21255"/>
    <cellStyle name="Warning Text 4 9" xfId="6094"/>
    <cellStyle name="Warning Text 4 9 2" xfId="7681"/>
    <cellStyle name="Warning Text 4 9 2 2" xfId="14116"/>
    <cellStyle name="Warning Text 4 9 2 2 2" xfId="21261"/>
    <cellStyle name="Warning Text 4 9 2 3" xfId="21260"/>
    <cellStyle name="Warning Text 4 9 3" xfId="12654"/>
    <cellStyle name="Warning Text 4 9 3 2" xfId="21262"/>
    <cellStyle name="Warning Text 4 9 4" xfId="21259"/>
    <cellStyle name="Warning Text 5" xfId="6095"/>
    <cellStyle name="Warning Text 5 2" xfId="7682"/>
    <cellStyle name="Warning Text 5 2 2" xfId="14117"/>
    <cellStyle name="Warning Text 5 2 2 2" xfId="21265"/>
    <cellStyle name="Warning Text 5 2 3" xfId="21264"/>
    <cellStyle name="Warning Text 5 3" xfId="8603"/>
    <cellStyle name="Warning Text 5 4" xfId="12655"/>
    <cellStyle name="Warning Text 5 4 2" xfId="21266"/>
    <cellStyle name="Warning Text 5 5" xfId="21263"/>
    <cellStyle name="Warning Text 6" xfId="6096"/>
    <cellStyle name="Warning Text 6 2" xfId="7683"/>
    <cellStyle name="Warning Text 6 2 2" xfId="14118"/>
    <cellStyle name="Warning Text 6 2 2 2" xfId="21269"/>
    <cellStyle name="Warning Text 6 2 3" xfId="21268"/>
    <cellStyle name="Warning Text 6 3" xfId="12656"/>
    <cellStyle name="Warning Text 6 3 2" xfId="21270"/>
    <cellStyle name="Warning Text 6 4" xfId="21267"/>
    <cellStyle name="Warning Text 7" xfId="6097"/>
    <cellStyle name="Warning Text 7 2" xfId="7684"/>
    <cellStyle name="Warning Text 7 2 2" xfId="14119"/>
    <cellStyle name="Warning Text 7 2 2 2" xfId="21273"/>
    <cellStyle name="Warning Text 7 2 3" xfId="21272"/>
    <cellStyle name="Warning Text 7 3" xfId="12657"/>
    <cellStyle name="Warning Text 7 3 2" xfId="21274"/>
    <cellStyle name="Warning Text 7 4" xfId="21271"/>
    <cellStyle name="Warning Text 8" xfId="6098"/>
    <cellStyle name="Warning Text 8 2" xfId="7685"/>
    <cellStyle name="Warning Text 8 2 2" xfId="14120"/>
    <cellStyle name="Warning Text 8 2 2 2" xfId="21277"/>
    <cellStyle name="Warning Text 8 2 3" xfId="21276"/>
    <cellStyle name="Warning Text 8 3" xfId="12658"/>
    <cellStyle name="Warning Text 8 3 2" xfId="21278"/>
    <cellStyle name="Warning Text 8 4" xfId="21275"/>
    <cellStyle name="Warning Text 9" xfId="6099"/>
    <cellStyle name="Warning Text 9 2" xfId="7686"/>
    <cellStyle name="Warning Text 9 2 2" xfId="14121"/>
    <cellStyle name="Warning Text 9 2 2 2" xfId="21281"/>
    <cellStyle name="Warning Text 9 2 3" xfId="21280"/>
    <cellStyle name="Warning Text 9 3" xfId="12659"/>
    <cellStyle name="Warning Text 9 3 2" xfId="21282"/>
    <cellStyle name="Warning Text 9 4" xfId="21279"/>
    <cellStyle name="Väljund 2" xfId="6100"/>
    <cellStyle name="Väljund 2 2" xfId="12660"/>
    <cellStyle name="Väljund 2 2 2" xfId="21284"/>
    <cellStyle name="Väljund 2 3" xfId="21283"/>
    <cellStyle name="Väljund 3" xfId="7687"/>
    <cellStyle name="Väljund 3 2" xfId="14122"/>
    <cellStyle name="Väljund 3 2 2" xfId="21286"/>
    <cellStyle name="Väljund 3 3" xfId="21285"/>
    <cellStyle name="Акцент1" xfId="427"/>
    <cellStyle name="Акцент1 2" xfId="6225"/>
    <cellStyle name="Акцент1 3" xfId="6101"/>
    <cellStyle name="Акцент1 3 2" xfId="12661"/>
    <cellStyle name="Акцент1 3 2 2" xfId="21288"/>
    <cellStyle name="Акцент1 3 3" xfId="21287"/>
    <cellStyle name="Акцент1 4" xfId="7688"/>
    <cellStyle name="Акцент1 4 2" xfId="14123"/>
    <cellStyle name="Акцент1 4 2 2" xfId="21290"/>
    <cellStyle name="Акцент1 4 3" xfId="21289"/>
    <cellStyle name="Акцент1 5" xfId="11233"/>
    <cellStyle name="Акцент2" xfId="428"/>
    <cellStyle name="Акцент2 2" xfId="6226"/>
    <cellStyle name="Акцент2 3" xfId="6102"/>
    <cellStyle name="Акцент2 3 2" xfId="12662"/>
    <cellStyle name="Акцент2 3 2 2" xfId="21292"/>
    <cellStyle name="Акцент2 3 3" xfId="21291"/>
    <cellStyle name="Акцент2 4" xfId="7689"/>
    <cellStyle name="Акцент2 4 2" xfId="14124"/>
    <cellStyle name="Акцент2 4 2 2" xfId="21294"/>
    <cellStyle name="Акцент2 4 3" xfId="21293"/>
    <cellStyle name="Акцент2 5" xfId="11234"/>
    <cellStyle name="Акцент3" xfId="429"/>
    <cellStyle name="Акцент3 2" xfId="6227"/>
    <cellStyle name="Акцент3 3" xfId="6103"/>
    <cellStyle name="Акцент3 3 2" xfId="12663"/>
    <cellStyle name="Акцент3 3 2 2" xfId="21296"/>
    <cellStyle name="Акцент3 3 3" xfId="21295"/>
    <cellStyle name="Акцент3 4" xfId="7690"/>
    <cellStyle name="Акцент3 4 2" xfId="14125"/>
    <cellStyle name="Акцент3 4 2 2" xfId="21298"/>
    <cellStyle name="Акцент3 4 3" xfId="21297"/>
    <cellStyle name="Акцент3 5" xfId="11235"/>
    <cellStyle name="Акцент4" xfId="430"/>
    <cellStyle name="Акцент4 2" xfId="6228"/>
    <cellStyle name="Акцент4 3" xfId="6104"/>
    <cellStyle name="Акцент4 3 2" xfId="12664"/>
    <cellStyle name="Акцент4 3 2 2" xfId="21300"/>
    <cellStyle name="Акцент4 3 3" xfId="21299"/>
    <cellStyle name="Акцент4 4" xfId="7691"/>
    <cellStyle name="Акцент4 4 2" xfId="14126"/>
    <cellStyle name="Акцент4 4 2 2" xfId="21302"/>
    <cellStyle name="Акцент4 4 3" xfId="21301"/>
    <cellStyle name="Акцент4 5" xfId="11236"/>
    <cellStyle name="Акцент5" xfId="431"/>
    <cellStyle name="Акцент5 2" xfId="6229"/>
    <cellStyle name="Акцент5 3" xfId="6105"/>
    <cellStyle name="Акцент5 3 2" xfId="12665"/>
    <cellStyle name="Акцент5 3 2 2" xfId="21304"/>
    <cellStyle name="Акцент5 3 3" xfId="21303"/>
    <cellStyle name="Акцент5 4" xfId="7692"/>
    <cellStyle name="Акцент5 4 2" xfId="14127"/>
    <cellStyle name="Акцент5 4 2 2" xfId="21306"/>
    <cellStyle name="Акцент5 4 3" xfId="21305"/>
    <cellStyle name="Акцент5 5" xfId="11237"/>
    <cellStyle name="Акцент6" xfId="432"/>
    <cellStyle name="Акцент6 2" xfId="6230"/>
    <cellStyle name="Акцент6 3" xfId="6106"/>
    <cellStyle name="Акцент6 3 2" xfId="12666"/>
    <cellStyle name="Акцент6 3 2 2" xfId="21308"/>
    <cellStyle name="Акцент6 3 3" xfId="21307"/>
    <cellStyle name="Акцент6 4" xfId="7693"/>
    <cellStyle name="Акцент6 4 2" xfId="14128"/>
    <cellStyle name="Акцент6 4 2 2" xfId="21310"/>
    <cellStyle name="Акцент6 4 3" xfId="21309"/>
    <cellStyle name="Акцент6 5" xfId="11238"/>
    <cellStyle name="Ввод " xfId="433"/>
    <cellStyle name="Ввод  2" xfId="458"/>
    <cellStyle name="Ввод  2 2" xfId="6252"/>
    <cellStyle name="Ввод  2 2 2" xfId="14458"/>
    <cellStyle name="Ввод  2 2 2 2" xfId="21314"/>
    <cellStyle name="Ввод  2 2 2 2 2" xfId="23351"/>
    <cellStyle name="Ввод  2 2 2 2 3" xfId="23352"/>
    <cellStyle name="Ввод  2 2 2 2 4" xfId="23353"/>
    <cellStyle name="Ввод  2 2 2 3" xfId="23354"/>
    <cellStyle name="Ввод  2 2 2 4" xfId="23355"/>
    <cellStyle name="Ввод  2 2 2 5" xfId="23356"/>
    <cellStyle name="Ввод  2 2 3" xfId="21313"/>
    <cellStyle name="Ввод  2 2 3 2" xfId="23357"/>
    <cellStyle name="Ввод  2 2 3 3" xfId="23358"/>
    <cellStyle name="Ввод  2 2 3 4" xfId="23359"/>
    <cellStyle name="Ввод  2 3" xfId="6108"/>
    <cellStyle name="Ввод  2 3 2" xfId="12668"/>
    <cellStyle name="Ввод  2 3 2 2" xfId="21316"/>
    <cellStyle name="Ввод  2 3 3" xfId="21315"/>
    <cellStyle name="Ввод  2 4" xfId="7695"/>
    <cellStyle name="Ввод  2 4 2" xfId="14130"/>
    <cellStyle name="Ввод  2 4 2 2" xfId="21318"/>
    <cellStyle name="Ввод  2 4 3" xfId="21317"/>
    <cellStyle name="Ввод  2 5" xfId="11862"/>
    <cellStyle name="Ввод  2 5 2" xfId="21319"/>
    <cellStyle name="Ввод  2 5 2 2" xfId="23360"/>
    <cellStyle name="Ввод  2 5 2 3" xfId="23361"/>
    <cellStyle name="Ввод  2 5 2 4" xfId="23362"/>
    <cellStyle name="Ввод  2 5 3" xfId="23363"/>
    <cellStyle name="Ввод  2 5 4" xfId="23364"/>
    <cellStyle name="Ввод  2 5 5" xfId="23365"/>
    <cellStyle name="Ввод  2 6" xfId="21312"/>
    <cellStyle name="Ввод  2 6 2" xfId="23366"/>
    <cellStyle name="Ввод  2 6 3" xfId="23367"/>
    <cellStyle name="Ввод  2 6 4" xfId="23368"/>
    <cellStyle name="Ввод  3" xfId="6231"/>
    <cellStyle name="Ввод  3 2" xfId="11523"/>
    <cellStyle name="Ввод  3 2 2" xfId="21321"/>
    <cellStyle name="Ввод  3 2 2 2" xfId="23369"/>
    <cellStyle name="Ввод  3 2 2 3" xfId="23370"/>
    <cellStyle name="Ввод  3 2 2 4" xfId="23371"/>
    <cellStyle name="Ввод  3 2 3" xfId="23372"/>
    <cellStyle name="Ввод  3 2 4" xfId="23373"/>
    <cellStyle name="Ввод  3 2 5" xfId="23374"/>
    <cellStyle name="Ввод  3 3" xfId="21320"/>
    <cellStyle name="Ввод  3 3 2" xfId="23375"/>
    <cellStyle name="Ввод  3 3 3" xfId="23376"/>
    <cellStyle name="Ввод  3 3 4" xfId="23377"/>
    <cellStyle name="Ввод  4" xfId="6107"/>
    <cellStyle name="Ввод  4 2" xfId="12667"/>
    <cellStyle name="Ввод  4 2 2" xfId="21323"/>
    <cellStyle name="Ввод  4 3" xfId="21322"/>
    <cellStyle name="Ввод  5" xfId="7694"/>
    <cellStyle name="Ввод  5 2" xfId="14129"/>
    <cellStyle name="Ввод  5 2 2" xfId="21325"/>
    <cellStyle name="Ввод  5 3" xfId="21324"/>
    <cellStyle name="Ввод  6" xfId="11239"/>
    <cellStyle name="Ввод  6 2" xfId="14553"/>
    <cellStyle name="Ввод  6 2 2" xfId="21327"/>
    <cellStyle name="Ввод  6 2 2 2" xfId="23378"/>
    <cellStyle name="Ввод  6 2 2 3" xfId="23379"/>
    <cellStyle name="Ввод  6 2 2 4" xfId="23380"/>
    <cellStyle name="Ввод  6 2 3" xfId="23381"/>
    <cellStyle name="Ввод  6 2 4" xfId="23382"/>
    <cellStyle name="Ввод  6 2 5" xfId="23383"/>
    <cellStyle name="Ввод  6 3" xfId="21326"/>
    <cellStyle name="Ввод  6 3 2" xfId="23384"/>
    <cellStyle name="Ввод  6 3 3" xfId="23385"/>
    <cellStyle name="Ввод  6 3 4" xfId="23386"/>
    <cellStyle name="Ввод  6 4" xfId="23387"/>
    <cellStyle name="Ввод  6 5" xfId="23388"/>
    <cellStyle name="Ввод  7" xfId="21311"/>
    <cellStyle name="Ввод  7 2" xfId="23389"/>
    <cellStyle name="Ввод  7 3" xfId="23390"/>
    <cellStyle name="Ввод  7 4" xfId="23391"/>
    <cellStyle name="Вывод" xfId="434"/>
    <cellStyle name="Вывод 2" xfId="6232"/>
    <cellStyle name="Вывод 2 2" xfId="12693"/>
    <cellStyle name="Вывод 2 2 2" xfId="21330"/>
    <cellStyle name="Вывод 2 2 2 2" xfId="23392"/>
    <cellStyle name="Вывод 2 2 2 3" xfId="23393"/>
    <cellStyle name="Вывод 2 2 2 4" xfId="23394"/>
    <cellStyle name="Вывод 2 2 3" xfId="23395"/>
    <cellStyle name="Вывод 2 2 4" xfId="23396"/>
    <cellStyle name="Вывод 2 2 5" xfId="23397"/>
    <cellStyle name="Вывод 2 3" xfId="21329"/>
    <cellStyle name="Вывод 2 3 2" xfId="23398"/>
    <cellStyle name="Вывод 2 3 3" xfId="23399"/>
    <cellStyle name="Вывод 2 3 4" xfId="23400"/>
    <cellStyle name="Вывод 3" xfId="6109"/>
    <cellStyle name="Вывод 3 2" xfId="12669"/>
    <cellStyle name="Вывод 3 2 2" xfId="21332"/>
    <cellStyle name="Вывод 3 3" xfId="21331"/>
    <cellStyle name="Вывод 4" xfId="7696"/>
    <cellStyle name="Вывод 4 2" xfId="14131"/>
    <cellStyle name="Вывод 4 2 2" xfId="21334"/>
    <cellStyle name="Вывод 4 3" xfId="21333"/>
    <cellStyle name="Вывод 5" xfId="11240"/>
    <cellStyle name="Вывод 5 2" xfId="14554"/>
    <cellStyle name="Вывод 5 2 2" xfId="21336"/>
    <cellStyle name="Вывод 5 2 2 2" xfId="23401"/>
    <cellStyle name="Вывод 5 2 2 3" xfId="23402"/>
    <cellStyle name="Вывод 5 2 2 4" xfId="23403"/>
    <cellStyle name="Вывод 5 2 3" xfId="23404"/>
    <cellStyle name="Вывод 5 2 4" xfId="23405"/>
    <cellStyle name="Вывод 5 2 5" xfId="23406"/>
    <cellStyle name="Вывод 5 3" xfId="21335"/>
    <cellStyle name="Вывод 5 3 2" xfId="23407"/>
    <cellStyle name="Вывод 5 3 3" xfId="23408"/>
    <cellStyle name="Вывод 5 3 4" xfId="23409"/>
    <cellStyle name="Вывод 5 4" xfId="23410"/>
    <cellStyle name="Вывод 5 5" xfId="23411"/>
    <cellStyle name="Вывод 6" xfId="11356"/>
    <cellStyle name="Вывод 6 2" xfId="21337"/>
    <cellStyle name="Вывод 6 2 2" xfId="23412"/>
    <cellStyle name="Вывод 6 2 3" xfId="23413"/>
    <cellStyle name="Вывод 6 2 4" xfId="23414"/>
    <cellStyle name="Вывод 6 3" xfId="23415"/>
    <cellStyle name="Вывод 6 4" xfId="23416"/>
    <cellStyle name="Вывод 6 5" xfId="23417"/>
    <cellStyle name="Вывод 7" xfId="21328"/>
    <cellStyle name="Вывод 7 2" xfId="23418"/>
    <cellStyle name="Вывод 7 3" xfId="23419"/>
    <cellStyle name="Вывод 7 4" xfId="23420"/>
    <cellStyle name="Вычисление" xfId="435"/>
    <cellStyle name="Вычисление 2" xfId="459"/>
    <cellStyle name="Вычисление 2 2" xfId="6253"/>
    <cellStyle name="Вычисление 2 2 2" xfId="14457"/>
    <cellStyle name="Вычисление 2 2 2 2" xfId="21341"/>
    <cellStyle name="Вычисление 2 2 2 2 2" xfId="23421"/>
    <cellStyle name="Вычисление 2 2 2 2 3" xfId="23422"/>
    <cellStyle name="Вычисление 2 2 2 2 4" xfId="23423"/>
    <cellStyle name="Вычисление 2 2 2 3" xfId="23424"/>
    <cellStyle name="Вычисление 2 2 2 4" xfId="23425"/>
    <cellStyle name="Вычисление 2 2 2 5" xfId="23426"/>
    <cellStyle name="Вычисление 2 2 3" xfId="21340"/>
    <cellStyle name="Вычисление 2 2 3 2" xfId="23427"/>
    <cellStyle name="Вычисление 2 2 3 3" xfId="23428"/>
    <cellStyle name="Вычисление 2 2 3 4" xfId="23429"/>
    <cellStyle name="Вычисление 2 3" xfId="6111"/>
    <cellStyle name="Вычисление 2 3 2" xfId="12671"/>
    <cellStyle name="Вычисление 2 3 2 2" xfId="21343"/>
    <cellStyle name="Вычисление 2 3 3" xfId="21342"/>
    <cellStyle name="Вычисление 2 4" xfId="7698"/>
    <cellStyle name="Вычисление 2 4 2" xfId="14133"/>
    <cellStyle name="Вычисление 2 4 2 2" xfId="21345"/>
    <cellStyle name="Вычисление 2 4 3" xfId="21344"/>
    <cellStyle name="Вычисление 2 5" xfId="11349"/>
    <cellStyle name="Вычисление 2 5 2" xfId="21346"/>
    <cellStyle name="Вычисление 2 5 2 2" xfId="23430"/>
    <cellStyle name="Вычисление 2 5 2 3" xfId="23431"/>
    <cellStyle name="Вычисление 2 5 2 4" xfId="23432"/>
    <cellStyle name="Вычисление 2 5 3" xfId="23433"/>
    <cellStyle name="Вычисление 2 5 4" xfId="23434"/>
    <cellStyle name="Вычисление 2 5 5" xfId="23435"/>
    <cellStyle name="Вычисление 2 6" xfId="21339"/>
    <cellStyle name="Вычисление 2 6 2" xfId="23436"/>
    <cellStyle name="Вычисление 2 6 3" xfId="23437"/>
    <cellStyle name="Вычисление 2 6 4" xfId="23438"/>
    <cellStyle name="Вычисление 3" xfId="6233"/>
    <cellStyle name="Вычисление 3 2" xfId="11522"/>
    <cellStyle name="Вычисление 3 2 2" xfId="21348"/>
    <cellStyle name="Вычисление 3 2 2 2" xfId="23439"/>
    <cellStyle name="Вычисление 3 2 2 3" xfId="23440"/>
    <cellStyle name="Вычисление 3 2 2 4" xfId="23441"/>
    <cellStyle name="Вычисление 3 2 3" xfId="23442"/>
    <cellStyle name="Вычисление 3 2 4" xfId="23443"/>
    <cellStyle name="Вычисление 3 2 5" xfId="23444"/>
    <cellStyle name="Вычисление 3 3" xfId="21347"/>
    <cellStyle name="Вычисление 3 3 2" xfId="23445"/>
    <cellStyle name="Вычисление 3 3 3" xfId="23446"/>
    <cellStyle name="Вычисление 3 3 4" xfId="23447"/>
    <cellStyle name="Вычисление 4" xfId="6110"/>
    <cellStyle name="Вычисление 4 2" xfId="12670"/>
    <cellStyle name="Вычисление 4 2 2" xfId="21350"/>
    <cellStyle name="Вычисление 4 3" xfId="21349"/>
    <cellStyle name="Вычисление 5" xfId="7697"/>
    <cellStyle name="Вычисление 5 2" xfId="14132"/>
    <cellStyle name="Вычисление 5 2 2" xfId="21352"/>
    <cellStyle name="Вычисление 5 3" xfId="21351"/>
    <cellStyle name="Вычисление 6" xfId="11241"/>
    <cellStyle name="Вычисление 6 2" xfId="14555"/>
    <cellStyle name="Вычисление 6 2 2" xfId="21354"/>
    <cellStyle name="Вычисление 6 2 2 2" xfId="23448"/>
    <cellStyle name="Вычисление 6 2 2 3" xfId="23449"/>
    <cellStyle name="Вычисление 6 2 2 4" xfId="23450"/>
    <cellStyle name="Вычисление 6 2 3" xfId="23451"/>
    <cellStyle name="Вычисление 6 2 4" xfId="23452"/>
    <cellStyle name="Вычисление 6 2 5" xfId="23453"/>
    <cellStyle name="Вычисление 6 3" xfId="21353"/>
    <cellStyle name="Вычисление 6 3 2" xfId="23454"/>
    <cellStyle name="Вычисление 6 3 3" xfId="23455"/>
    <cellStyle name="Вычисление 6 3 4" xfId="23456"/>
    <cellStyle name="Вычисление 6 4" xfId="23457"/>
    <cellStyle name="Вычисление 6 5" xfId="23458"/>
    <cellStyle name="Вычисление 7" xfId="21338"/>
    <cellStyle name="Вычисление 7 2" xfId="23459"/>
    <cellStyle name="Вычисление 7 3" xfId="23460"/>
    <cellStyle name="Вычисление 7 4" xfId="23461"/>
    <cellStyle name="Заголовок 1" xfId="436"/>
    <cellStyle name="Заголовок 1 2" xfId="6234"/>
    <cellStyle name="Заголовок 1 3" xfId="6112"/>
    <cellStyle name="Заголовок 1 3 2" xfId="12672"/>
    <cellStyle name="Заголовок 1 3 2 2" xfId="21356"/>
    <cellStyle name="Заголовок 1 3 3" xfId="21355"/>
    <cellStyle name="Заголовок 1 4" xfId="7699"/>
    <cellStyle name="Заголовок 1 4 2" xfId="14134"/>
    <cellStyle name="Заголовок 1 4 2 2" xfId="21358"/>
    <cellStyle name="Заголовок 1 4 3" xfId="21357"/>
    <cellStyle name="Заголовок 1 5" xfId="11242"/>
    <cellStyle name="Заголовок 2" xfId="437"/>
    <cellStyle name="Заголовок 2 2" xfId="6235"/>
    <cellStyle name="Заголовок 2 3" xfId="6113"/>
    <cellStyle name="Заголовок 2 3 2" xfId="12673"/>
    <cellStyle name="Заголовок 2 3 2 2" xfId="21360"/>
    <cellStyle name="Заголовок 2 3 3" xfId="21359"/>
    <cellStyle name="Заголовок 2 4" xfId="7700"/>
    <cellStyle name="Заголовок 2 4 2" xfId="14135"/>
    <cellStyle name="Заголовок 2 4 2 2" xfId="21362"/>
    <cellStyle name="Заголовок 2 4 3" xfId="21361"/>
    <cellStyle name="Заголовок 2 5" xfId="11243"/>
    <cellStyle name="Заголовок 3" xfId="438"/>
    <cellStyle name="Заголовок 3 2" xfId="6236"/>
    <cellStyle name="Заголовок 3 3" xfId="6114"/>
    <cellStyle name="Заголовок 3 3 2" xfId="12674"/>
    <cellStyle name="Заголовок 3 3 2 2" xfId="21364"/>
    <cellStyle name="Заголовок 3 3 3" xfId="21363"/>
    <cellStyle name="Заголовок 3 4" xfId="7701"/>
    <cellStyle name="Заголовок 3 4 2" xfId="14136"/>
    <cellStyle name="Заголовок 3 4 2 2" xfId="21366"/>
    <cellStyle name="Заголовок 3 4 3" xfId="21365"/>
    <cellStyle name="Заголовок 3 5" xfId="11244"/>
    <cellStyle name="Заголовок 4" xfId="439"/>
    <cellStyle name="Заголовок 4 2" xfId="6237"/>
    <cellStyle name="Заголовок 4 3" xfId="6115"/>
    <cellStyle name="Заголовок 4 3 2" xfId="12675"/>
    <cellStyle name="Заголовок 4 3 2 2" xfId="21368"/>
    <cellStyle name="Заголовок 4 3 3" xfId="21367"/>
    <cellStyle name="Заголовок 4 4" xfId="7702"/>
    <cellStyle name="Заголовок 4 4 2" xfId="14137"/>
    <cellStyle name="Заголовок 4 4 2 2" xfId="21370"/>
    <cellStyle name="Заголовок 4 4 3" xfId="21369"/>
    <cellStyle name="Заголовок 4 5" xfId="11245"/>
    <cellStyle name="Итог" xfId="440"/>
    <cellStyle name="Итог 2" xfId="6238"/>
    <cellStyle name="Итог 2 2" xfId="14461"/>
    <cellStyle name="Итог 2 2 2" xfId="21373"/>
    <cellStyle name="Итог 2 2 2 2" xfId="23462"/>
    <cellStyle name="Итог 2 2 2 3" xfId="23463"/>
    <cellStyle name="Итог 2 2 2 4" xfId="23464"/>
    <cellStyle name="Итог 2 2 3" xfId="23465"/>
    <cellStyle name="Итог 2 2 4" xfId="23466"/>
    <cellStyle name="Итог 2 2 5" xfId="23467"/>
    <cellStyle name="Итог 2 3" xfId="21372"/>
    <cellStyle name="Итог 2 3 2" xfId="23468"/>
    <cellStyle name="Итог 2 3 3" xfId="23469"/>
    <cellStyle name="Итог 2 3 4" xfId="23470"/>
    <cellStyle name="Итог 3" xfId="6116"/>
    <cellStyle name="Итог 3 2" xfId="12676"/>
    <cellStyle name="Итог 3 2 2" xfId="21375"/>
    <cellStyle name="Итог 3 3" xfId="21374"/>
    <cellStyle name="Итог 4" xfId="7703"/>
    <cellStyle name="Итог 4 2" xfId="14138"/>
    <cellStyle name="Итог 4 2 2" xfId="21377"/>
    <cellStyle name="Итог 4 3" xfId="21376"/>
    <cellStyle name="Итог 5" xfId="11246"/>
    <cellStyle name="Итог 5 2" xfId="14556"/>
    <cellStyle name="Итог 5 2 2" xfId="21379"/>
    <cellStyle name="Итог 5 2 2 2" xfId="23471"/>
    <cellStyle name="Итог 5 2 2 3" xfId="23472"/>
    <cellStyle name="Итог 5 2 2 4" xfId="23473"/>
    <cellStyle name="Итог 5 2 3" xfId="23474"/>
    <cellStyle name="Итог 5 2 4" xfId="23475"/>
    <cellStyle name="Итог 5 2 5" xfId="23476"/>
    <cellStyle name="Итог 5 3" xfId="21378"/>
    <cellStyle name="Итог 5 3 2" xfId="23477"/>
    <cellStyle name="Итог 5 3 3" xfId="23478"/>
    <cellStyle name="Итог 5 3 4" xfId="23479"/>
    <cellStyle name="Итог 5 4" xfId="23480"/>
    <cellStyle name="Итог 5 5" xfId="23481"/>
    <cellStyle name="Итог 6" xfId="21371"/>
    <cellStyle name="Итог 6 2" xfId="23482"/>
    <cellStyle name="Итог 6 3" xfId="23483"/>
    <cellStyle name="Итог 6 4" xfId="23484"/>
    <cellStyle name="Контрольная ячейка" xfId="441"/>
    <cellStyle name="Контрольная ячейка 2" xfId="6239"/>
    <cellStyle name="Контрольная ячейка 3" xfId="6117"/>
    <cellStyle name="Контрольная ячейка 3 2" xfId="12677"/>
    <cellStyle name="Контрольная ячейка 3 2 2" xfId="21381"/>
    <cellStyle name="Контрольная ячейка 3 3" xfId="21380"/>
    <cellStyle name="Контрольная ячейка 4" xfId="7704"/>
    <cellStyle name="Контрольная ячейка 4 2" xfId="14139"/>
    <cellStyle name="Контрольная ячейка 4 2 2" xfId="21383"/>
    <cellStyle name="Контрольная ячейка 4 3" xfId="21382"/>
    <cellStyle name="Контрольная ячейка 5" xfId="11247"/>
    <cellStyle name="Название" xfId="442"/>
    <cellStyle name="Название 2" xfId="6240"/>
    <cellStyle name="Название 3" xfId="6118"/>
    <cellStyle name="Название 3 2" xfId="12678"/>
    <cellStyle name="Название 3 2 2" xfId="21385"/>
    <cellStyle name="Название 3 3" xfId="21384"/>
    <cellStyle name="Название 4" xfId="7705"/>
    <cellStyle name="Название 4 2" xfId="14140"/>
    <cellStyle name="Название 4 2 2" xfId="21387"/>
    <cellStyle name="Название 4 3" xfId="21386"/>
    <cellStyle name="Название 5" xfId="11248"/>
    <cellStyle name="Нейтральный" xfId="443"/>
    <cellStyle name="Нейтральный 2" xfId="6241"/>
    <cellStyle name="Нейтральный 3" xfId="6119"/>
    <cellStyle name="Нейтральный 3 2" xfId="12679"/>
    <cellStyle name="Нейтральный 3 2 2" xfId="21389"/>
    <cellStyle name="Нейтральный 3 3" xfId="21388"/>
    <cellStyle name="Нейтральный 4" xfId="7706"/>
    <cellStyle name="Нейтральный 4 2" xfId="14141"/>
    <cellStyle name="Нейтральный 4 2 2" xfId="21391"/>
    <cellStyle name="Нейтральный 4 3" xfId="21390"/>
    <cellStyle name="Нейтральный 5" xfId="11249"/>
    <cellStyle name="Плохой" xfId="444"/>
    <cellStyle name="Плохой 2" xfId="6242"/>
    <cellStyle name="Плохой 3" xfId="6120"/>
    <cellStyle name="Плохой 3 2" xfId="12680"/>
    <cellStyle name="Плохой 3 2 2" xfId="21393"/>
    <cellStyle name="Плохой 3 3" xfId="21392"/>
    <cellStyle name="Плохой 4" xfId="7707"/>
    <cellStyle name="Плохой 4 2" xfId="14142"/>
    <cellStyle name="Плохой 4 2 2" xfId="21395"/>
    <cellStyle name="Плохой 4 3" xfId="21394"/>
    <cellStyle name="Плохой 5" xfId="11250"/>
    <cellStyle name="Пояснение" xfId="445"/>
    <cellStyle name="Пояснение 2" xfId="6243"/>
    <cellStyle name="Пояснение 3" xfId="6121"/>
    <cellStyle name="Пояснение 3 2" xfId="12681"/>
    <cellStyle name="Пояснение 3 2 2" xfId="21397"/>
    <cellStyle name="Пояснение 3 3" xfId="21396"/>
    <cellStyle name="Пояснение 4" xfId="7708"/>
    <cellStyle name="Пояснение 4 2" xfId="14143"/>
    <cellStyle name="Пояснение 4 2 2" xfId="21399"/>
    <cellStyle name="Пояснение 4 3" xfId="21398"/>
    <cellStyle name="Пояснение 5" xfId="11251"/>
    <cellStyle name="Примечание" xfId="446"/>
    <cellStyle name="Примечание 2" xfId="6244"/>
    <cellStyle name="Примечание 2 2" xfId="11252"/>
    <cellStyle name="Примечание 2 2 2" xfId="14557"/>
    <cellStyle name="Примечание 2 2 2 2" xfId="21403"/>
    <cellStyle name="Примечание 2 2 3" xfId="21402"/>
    <cellStyle name="Примечание 2 3" xfId="14460"/>
    <cellStyle name="Примечание 2 3 2" xfId="21404"/>
    <cellStyle name="Примечание 2 3 2 2" xfId="23485"/>
    <cellStyle name="Примечание 2 3 2 3" xfId="23486"/>
    <cellStyle name="Примечание 2 3 2 4" xfId="23487"/>
    <cellStyle name="Примечание 2 3 3" xfId="23488"/>
    <cellStyle name="Примечание 2 3 4" xfId="23489"/>
    <cellStyle name="Примечание 2 3 5" xfId="23490"/>
    <cellStyle name="Примечание 2 4" xfId="21401"/>
    <cellStyle name="Примечание 2 4 2" xfId="23491"/>
    <cellStyle name="Примечание 2 4 3" xfId="23492"/>
    <cellStyle name="Примечание 2 4 4" xfId="23493"/>
    <cellStyle name="Примечание 3" xfId="6255"/>
    <cellStyle name="Примечание 3 2" xfId="11253"/>
    <cellStyle name="Примечание 3 2 2" xfId="14558"/>
    <cellStyle name="Примечание 3 2 2 2" xfId="21407"/>
    <cellStyle name="Примечание 3 2 3" xfId="21406"/>
    <cellStyle name="Примечание 3 3" xfId="14456"/>
    <cellStyle name="Примечание 3 3 2" xfId="21408"/>
    <cellStyle name="Примечание 3 3 2 2" xfId="23494"/>
    <cellStyle name="Примечание 3 3 2 3" xfId="23495"/>
    <cellStyle name="Примечание 3 3 2 4" xfId="23496"/>
    <cellStyle name="Примечание 3 3 3" xfId="23497"/>
    <cellStyle name="Примечание 3 3 4" xfId="23498"/>
    <cellStyle name="Примечание 3 3 5" xfId="23499"/>
    <cellStyle name="Примечание 3 4" xfId="21405"/>
    <cellStyle name="Примечание 3 4 2" xfId="23500"/>
    <cellStyle name="Примечание 3 4 3" xfId="23501"/>
    <cellStyle name="Примечание 3 4 4" xfId="23502"/>
    <cellStyle name="Примечание 4" xfId="6122"/>
    <cellStyle name="Примечание 4 2" xfId="12682"/>
    <cellStyle name="Примечание 4 2 2" xfId="21410"/>
    <cellStyle name="Примечание 4 3" xfId="21409"/>
    <cellStyle name="Примечание 5" xfId="7709"/>
    <cellStyle name="Примечание 5 2" xfId="14144"/>
    <cellStyle name="Примечание 5 2 2" xfId="21412"/>
    <cellStyle name="Примечание 5 3" xfId="21411"/>
    <cellStyle name="Примечание 6" xfId="11254"/>
    <cellStyle name="Примечание 6 2" xfId="14559"/>
    <cellStyle name="Примечание 6 2 2" xfId="21414"/>
    <cellStyle name="Примечание 6 3" xfId="21413"/>
    <cellStyle name="Примечание 7" xfId="11255"/>
    <cellStyle name="Примечание 7 2" xfId="14560"/>
    <cellStyle name="Примечание 7 2 2" xfId="21416"/>
    <cellStyle name="Примечание 7 2 2 2" xfId="23503"/>
    <cellStyle name="Примечание 7 2 2 3" xfId="23504"/>
    <cellStyle name="Примечание 7 2 2 4" xfId="23505"/>
    <cellStyle name="Примечание 7 2 3" xfId="23506"/>
    <cellStyle name="Примечание 7 2 4" xfId="23507"/>
    <cellStyle name="Примечание 7 2 5" xfId="23508"/>
    <cellStyle name="Примечание 7 3" xfId="21415"/>
    <cellStyle name="Примечание 7 3 2" xfId="23509"/>
    <cellStyle name="Примечание 7 3 3" xfId="23510"/>
    <cellStyle name="Примечание 7 3 4" xfId="23511"/>
    <cellStyle name="Примечание 7 4" xfId="23512"/>
    <cellStyle name="Примечание 7 5" xfId="23513"/>
    <cellStyle name="Примечание 8" xfId="21400"/>
    <cellStyle name="Примечание 8 2" xfId="23514"/>
    <cellStyle name="Примечание 8 3" xfId="23515"/>
    <cellStyle name="Примечание 8 4" xfId="23516"/>
    <cellStyle name="Связанная ячейка" xfId="447"/>
    <cellStyle name="Связанная ячейка 2" xfId="6245"/>
    <cellStyle name="Связанная ячейка 3" xfId="6123"/>
    <cellStyle name="Связанная ячейка 3 2" xfId="12683"/>
    <cellStyle name="Связанная ячейка 3 2 2" xfId="21418"/>
    <cellStyle name="Связанная ячейка 3 3" xfId="21417"/>
    <cellStyle name="Связанная ячейка 4" xfId="7710"/>
    <cellStyle name="Связанная ячейка 4 2" xfId="14145"/>
    <cellStyle name="Связанная ячейка 4 2 2" xfId="21420"/>
    <cellStyle name="Связанная ячейка 4 3" xfId="21419"/>
    <cellStyle name="Связанная ячейка 5" xfId="11256"/>
    <cellStyle name="Текст предупреждения" xfId="448"/>
    <cellStyle name="Текст предупреждения 2" xfId="6246"/>
    <cellStyle name="Текст предупреждения 3" xfId="6124"/>
    <cellStyle name="Текст предупреждения 3 2" xfId="12684"/>
    <cellStyle name="Текст предупреждения 3 2 2" xfId="21422"/>
    <cellStyle name="Текст предупреждения 3 3" xfId="21421"/>
    <cellStyle name="Текст предупреждения 4" xfId="7711"/>
    <cellStyle name="Текст предупреждения 4 2" xfId="14146"/>
    <cellStyle name="Текст предупреждения 4 2 2" xfId="21424"/>
    <cellStyle name="Текст предупреждения 4 3" xfId="21423"/>
    <cellStyle name="Текст предупреждения 5" xfId="11257"/>
    <cellStyle name="Хороший" xfId="449"/>
    <cellStyle name="Хороший 2" xfId="6247"/>
    <cellStyle name="Хороший 3" xfId="6125"/>
    <cellStyle name="Хороший 3 2" xfId="12685"/>
    <cellStyle name="Хороший 3 2 2" xfId="21426"/>
    <cellStyle name="Хороший 3 3" xfId="21425"/>
    <cellStyle name="Хороший 4" xfId="7712"/>
    <cellStyle name="Хороший 4 2" xfId="14147"/>
    <cellStyle name="Хороший 4 2 2" xfId="21428"/>
    <cellStyle name="Хороший 4 3" xfId="21427"/>
    <cellStyle name="Хороший 5" xfId="112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910"/>
  <sheetViews>
    <sheetView tabSelected="1" zoomScale="85" zoomScaleNormal="85" workbookViewId="0">
      <pane xSplit="3" ySplit="7" topLeftCell="D86" activePane="bottomRight" state="frozen"/>
      <selection pane="topRight" activeCell="D1" sqref="D1"/>
      <selection pane="bottomLeft" activeCell="A8" sqref="A8"/>
      <selection pane="bottomRight" activeCell="C5" sqref="C5"/>
    </sheetView>
  </sheetViews>
  <sheetFormatPr defaultRowHeight="15" x14ac:dyDescent="0.25"/>
  <cols>
    <col min="1" max="1" width="2.42578125" style="2" customWidth="1"/>
    <col min="2" max="2" width="4.28515625" style="3" customWidth="1"/>
    <col min="3" max="3" width="30.42578125" style="4" customWidth="1"/>
    <col min="4" max="4" width="6" style="5" bestFit="1" customWidth="1"/>
    <col min="5" max="5" width="3.28515625" style="5" bestFit="1" customWidth="1"/>
    <col min="6" max="6" width="5.85546875" style="4" customWidth="1"/>
    <col min="7" max="8" width="8" style="6" bestFit="1" customWidth="1"/>
    <col min="9" max="10" width="6.7109375" style="2" hidden="1" customWidth="1"/>
    <col min="11" max="11" width="8" style="2" hidden="1" customWidth="1"/>
    <col min="12" max="12" width="6.42578125" style="6" hidden="1" customWidth="1"/>
    <col min="13" max="13" width="5.140625" style="2" hidden="1" customWidth="1"/>
    <col min="14" max="14" width="3.85546875" style="2" hidden="1" customWidth="1"/>
    <col min="15" max="15" width="5" style="6" hidden="1" customWidth="1"/>
    <col min="16" max="17" width="2.42578125" style="2" hidden="1" customWidth="1"/>
    <col min="18" max="18" width="5" style="6" hidden="1" customWidth="1"/>
    <col min="19" max="20" width="3.85546875" style="2" hidden="1" customWidth="1"/>
    <col min="21" max="21" width="6.7109375" style="2" hidden="1" customWidth="1"/>
    <col min="22" max="22" width="8.140625" style="7" customWidth="1"/>
    <col min="23" max="23" width="8.42578125" style="7" hidden="1" customWidth="1"/>
    <col min="24" max="24" width="8" style="8" hidden="1" customWidth="1"/>
    <col min="25" max="25" width="8.42578125" style="8" hidden="1" customWidth="1"/>
    <col min="26" max="27" width="6.7109375" style="8" hidden="1" customWidth="1"/>
    <col min="28" max="28" width="8" style="8" hidden="1" customWidth="1"/>
    <col min="29" max="29" width="6.42578125" style="7" hidden="1" customWidth="1"/>
    <col min="30" max="31" width="6.7109375" style="8" hidden="1" customWidth="1"/>
    <col min="32" max="32" width="6.42578125" style="7" hidden="1" customWidth="1"/>
    <col min="33" max="33" width="5.140625" style="8" hidden="1" customWidth="1"/>
    <col min="34" max="34" width="6.7109375" style="8" hidden="1" customWidth="1"/>
    <col min="35" max="35" width="5.140625" style="8" hidden="1" customWidth="1"/>
    <col min="36" max="37" width="6.7109375" style="8" hidden="1" customWidth="1"/>
    <col min="38" max="38" width="5.140625" style="8" hidden="1" customWidth="1"/>
    <col min="39" max="39" width="8" style="7" bestFit="1" customWidth="1"/>
    <col min="40" max="40" width="8" style="8" hidden="1" customWidth="1"/>
    <col min="41" max="41" width="6.7109375" style="8" hidden="1" customWidth="1"/>
    <col min="42" max="42" width="5.140625" style="8" hidden="1" customWidth="1"/>
    <col min="43" max="43" width="8.28515625" style="7" customWidth="1"/>
    <col min="44" max="44" width="6.7109375" style="8" hidden="1" customWidth="1"/>
    <col min="45" max="45" width="9.140625" style="8" hidden="1" customWidth="1"/>
    <col min="46" max="46" width="6.140625" style="8" hidden="1" customWidth="1"/>
    <col min="47" max="47" width="6.7109375" style="8" hidden="1" customWidth="1"/>
    <col min="48" max="48" width="5.140625" style="8" hidden="1" customWidth="1"/>
    <col min="49" max="49" width="8" style="8" hidden="1" customWidth="1"/>
    <col min="50" max="50" width="8.28515625" style="7" customWidth="1"/>
    <col min="51" max="52" width="6.7109375" style="8" hidden="1" customWidth="1"/>
    <col min="53" max="53" width="5.140625" style="8" hidden="1" customWidth="1"/>
    <col min="54" max="54" width="6.85546875" style="8" hidden="1" customWidth="1"/>
    <col min="55" max="55" width="6.7109375" style="8" hidden="1" customWidth="1"/>
    <col min="56" max="56" width="6.85546875" style="8" hidden="1" customWidth="1"/>
    <col min="57" max="57" width="6.7109375" style="8" hidden="1" customWidth="1"/>
    <col min="58" max="58" width="6.85546875" style="8" hidden="1" customWidth="1"/>
    <col min="59" max="59" width="7.42578125" style="8" hidden="1" customWidth="1"/>
    <col min="60" max="60" width="5.140625" style="8" hidden="1" customWidth="1"/>
    <col min="61" max="61" width="7.42578125" style="8" hidden="1" customWidth="1"/>
    <col min="62" max="62" width="8" style="8" hidden="1" customWidth="1"/>
    <col min="63" max="63" width="6.7109375" style="8" hidden="1" customWidth="1"/>
    <col min="64" max="64" width="5.140625" style="8" hidden="1" customWidth="1"/>
    <col min="65" max="65" width="6.85546875" style="8" hidden="1" customWidth="1"/>
    <col min="66" max="66" width="6.7109375" style="8" hidden="1" customWidth="1"/>
    <col min="67" max="67" width="7.28515625" style="8" hidden="1" customWidth="1"/>
    <col min="68" max="68" width="6.7109375" style="7" bestFit="1" customWidth="1"/>
    <col min="69" max="70" width="6.7109375" style="8" hidden="1" customWidth="1"/>
    <col min="71" max="71" width="3.85546875" style="7" hidden="1" customWidth="1"/>
    <col min="72" max="73" width="6.7109375" style="8" hidden="1" customWidth="1"/>
    <col min="74" max="85" width="9.140625" style="291"/>
    <col min="86" max="16384" width="9.140625" style="1"/>
  </cols>
  <sheetData>
    <row r="1" spans="1:85" s="9" customFormat="1" ht="6" customHeight="1" x14ac:dyDescent="0.25">
      <c r="A1" s="2"/>
      <c r="B1" s="3"/>
      <c r="C1" s="4"/>
      <c r="D1" s="5"/>
      <c r="E1" s="5"/>
      <c r="F1" s="4"/>
      <c r="G1" s="6"/>
      <c r="H1" s="6"/>
      <c r="I1" s="2"/>
      <c r="J1" s="2"/>
      <c r="K1" s="2"/>
      <c r="L1" s="6"/>
      <c r="M1" s="2"/>
      <c r="N1" s="2"/>
      <c r="O1" s="6"/>
      <c r="P1" s="2"/>
      <c r="Q1" s="2"/>
      <c r="R1" s="6"/>
      <c r="S1" s="2"/>
      <c r="T1" s="2"/>
      <c r="U1" s="2"/>
      <c r="V1" s="7"/>
      <c r="W1" s="7"/>
      <c r="X1" s="8"/>
      <c r="Y1" s="8"/>
      <c r="Z1" s="8"/>
      <c r="AA1" s="8"/>
      <c r="AB1" s="8"/>
      <c r="AC1" s="7"/>
      <c r="AD1" s="8"/>
      <c r="AE1" s="8"/>
      <c r="AF1" s="7"/>
      <c r="AG1" s="8"/>
      <c r="AH1" s="8"/>
      <c r="AI1" s="8"/>
      <c r="AJ1" s="8"/>
      <c r="AK1" s="8"/>
      <c r="AL1" s="8"/>
      <c r="AM1" s="7"/>
      <c r="AN1" s="8"/>
      <c r="AO1" s="8"/>
      <c r="AP1" s="8"/>
      <c r="AQ1" s="7"/>
      <c r="AR1" s="8"/>
      <c r="AS1" s="8"/>
      <c r="AT1" s="8"/>
      <c r="AU1" s="8"/>
      <c r="AV1" s="8"/>
      <c r="AW1" s="8"/>
      <c r="AX1" s="7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7"/>
      <c r="BQ1" s="8"/>
      <c r="BR1" s="8"/>
      <c r="BS1" s="7"/>
      <c r="BT1" s="8"/>
      <c r="BU1" s="8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</row>
    <row r="2" spans="1:85" s="2" customFormat="1" ht="18" customHeight="1" x14ac:dyDescent="0.25">
      <c r="A2" s="10" t="s">
        <v>231</v>
      </c>
      <c r="B2" s="11"/>
      <c r="C2" s="4"/>
      <c r="D2" s="5"/>
      <c r="E2" s="5"/>
      <c r="F2" s="4"/>
      <c r="G2" s="6"/>
      <c r="H2" s="6"/>
      <c r="L2" s="6"/>
      <c r="O2" s="6"/>
      <c r="R2" s="6"/>
      <c r="V2" s="7"/>
      <c r="W2" s="7"/>
      <c r="X2" s="8"/>
      <c r="Y2" s="8"/>
      <c r="Z2" s="8"/>
      <c r="AA2" s="8"/>
      <c r="AB2" s="8"/>
      <c r="AC2" s="7"/>
      <c r="AD2" s="8"/>
      <c r="AE2" s="8"/>
      <c r="AF2" s="7"/>
      <c r="AG2" s="8"/>
      <c r="AH2" s="8"/>
      <c r="AI2" s="8"/>
      <c r="AJ2" s="8"/>
      <c r="AK2" s="8"/>
      <c r="AL2" s="8"/>
      <c r="AM2" s="7"/>
      <c r="AN2" s="8"/>
      <c r="AO2" s="8"/>
      <c r="AP2" s="8"/>
      <c r="AQ2" s="7"/>
      <c r="AR2" s="8"/>
      <c r="AS2" s="8"/>
      <c r="AT2" s="8"/>
      <c r="AU2" s="8"/>
      <c r="AV2" s="8"/>
      <c r="AW2" s="8"/>
      <c r="AX2" s="7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7"/>
      <c r="BQ2" s="8"/>
      <c r="BR2" s="8"/>
      <c r="BS2" s="7"/>
      <c r="BT2" s="8"/>
      <c r="BU2" s="8"/>
    </row>
    <row r="3" spans="1:85" s="2" customFormat="1" ht="12" customHeight="1" x14ac:dyDescent="0.25">
      <c r="A3" s="10"/>
      <c r="B3" s="11"/>
      <c r="C3" s="4"/>
      <c r="D3" s="5"/>
      <c r="E3" s="5"/>
      <c r="F3" s="4"/>
      <c r="G3" s="6"/>
      <c r="H3" s="6"/>
      <c r="L3" s="6"/>
      <c r="O3" s="6"/>
      <c r="R3" s="6"/>
      <c r="V3" s="7"/>
      <c r="W3" s="7"/>
      <c r="X3" s="8"/>
      <c r="Y3" s="8"/>
      <c r="Z3" s="8"/>
      <c r="AA3" s="8"/>
      <c r="AB3" s="8"/>
      <c r="AC3" s="7"/>
      <c r="AD3" s="8"/>
      <c r="AE3" s="8"/>
      <c r="AF3" s="7"/>
      <c r="AG3" s="8"/>
      <c r="AH3" s="8"/>
      <c r="AI3" s="8"/>
      <c r="AJ3" s="8"/>
      <c r="AK3" s="8"/>
      <c r="AL3" s="8"/>
      <c r="AM3" s="7"/>
      <c r="AN3" s="8"/>
      <c r="AO3" s="8"/>
      <c r="AP3" s="8"/>
      <c r="AQ3" s="7"/>
      <c r="AR3" s="8"/>
      <c r="AS3" s="8"/>
      <c r="AT3" s="8"/>
      <c r="AU3" s="8"/>
      <c r="AV3" s="8"/>
      <c r="AW3" s="8"/>
      <c r="AX3" s="7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7"/>
      <c r="BQ3" s="8"/>
      <c r="BR3" s="8"/>
      <c r="BS3" s="7"/>
      <c r="BT3" s="8"/>
      <c r="BU3" s="8"/>
    </row>
    <row r="4" spans="1:85" s="2" customFormat="1" ht="12.75" customHeight="1" x14ac:dyDescent="0.25">
      <c r="B4" s="3"/>
      <c r="C4" s="4"/>
      <c r="D4" s="5"/>
      <c r="E4" s="5"/>
      <c r="F4" s="12"/>
      <c r="G4" s="13"/>
      <c r="H4" s="14"/>
      <c r="I4" s="15"/>
      <c r="J4" s="15"/>
      <c r="K4" s="15"/>
      <c r="L4" s="14"/>
      <c r="M4" s="15"/>
      <c r="N4" s="15"/>
      <c r="O4" s="14"/>
      <c r="P4" s="15"/>
      <c r="Q4" s="15"/>
      <c r="R4" s="14"/>
      <c r="S4" s="15"/>
      <c r="T4" s="15"/>
      <c r="U4" s="15"/>
      <c r="V4" s="16"/>
      <c r="W4" s="7"/>
      <c r="X4" s="8"/>
      <c r="Y4" s="8"/>
      <c r="Z4" s="8"/>
      <c r="AA4" s="8"/>
      <c r="AB4" s="8"/>
      <c r="AC4" s="7"/>
      <c r="AD4" s="8"/>
      <c r="AE4" s="8"/>
      <c r="AF4" s="7"/>
      <c r="AG4" s="8"/>
      <c r="AH4" s="8"/>
      <c r="AI4" s="8"/>
      <c r="AJ4" s="8"/>
      <c r="AK4" s="8"/>
      <c r="AL4" s="8"/>
      <c r="AM4" s="7"/>
      <c r="AN4" s="8"/>
      <c r="AO4" s="8"/>
      <c r="AP4" s="8"/>
      <c r="AQ4" s="7"/>
      <c r="AR4" s="8"/>
      <c r="AS4" s="8"/>
      <c r="AT4" s="8"/>
      <c r="AU4" s="8"/>
      <c r="AV4" s="8"/>
      <c r="AW4" s="8"/>
      <c r="AX4" s="7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7"/>
      <c r="BQ4" s="8"/>
      <c r="BR4" s="8"/>
      <c r="BS4" s="7"/>
      <c r="BT4" s="8"/>
      <c r="BU4" s="8"/>
    </row>
    <row r="5" spans="1:85" s="2" customFormat="1" ht="99.75" customHeight="1" x14ac:dyDescent="0.25">
      <c r="A5" s="17"/>
      <c r="B5" s="18"/>
      <c r="C5" s="19" t="s">
        <v>81</v>
      </c>
      <c r="D5" s="20" t="s">
        <v>32</v>
      </c>
      <c r="E5" s="20" t="s">
        <v>82</v>
      </c>
      <c r="F5" s="21" t="s">
        <v>83</v>
      </c>
      <c r="G5" s="22" t="s">
        <v>84</v>
      </c>
      <c r="H5" s="23" t="s">
        <v>85</v>
      </c>
      <c r="I5" s="24" t="s">
        <v>86</v>
      </c>
      <c r="J5" s="25" t="s">
        <v>87</v>
      </c>
      <c r="K5" s="26" t="s">
        <v>88</v>
      </c>
      <c r="L5" s="27" t="s">
        <v>89</v>
      </c>
      <c r="M5" s="25" t="s">
        <v>90</v>
      </c>
      <c r="N5" s="28" t="s">
        <v>91</v>
      </c>
      <c r="O5" s="29" t="s">
        <v>92</v>
      </c>
      <c r="P5" s="30"/>
      <c r="Q5" s="28"/>
      <c r="R5" s="29" t="s">
        <v>93</v>
      </c>
      <c r="S5" s="25" t="s">
        <v>91</v>
      </c>
      <c r="T5" s="28" t="s">
        <v>91</v>
      </c>
      <c r="U5" s="31" t="s">
        <v>94</v>
      </c>
      <c r="V5" s="287" t="s">
        <v>95</v>
      </c>
      <c r="W5" s="288" t="s">
        <v>96</v>
      </c>
      <c r="X5" s="24" t="s">
        <v>97</v>
      </c>
      <c r="Y5" s="24" t="s">
        <v>97</v>
      </c>
      <c r="Z5" s="25" t="s">
        <v>98</v>
      </c>
      <c r="AA5" s="25" t="s">
        <v>99</v>
      </c>
      <c r="AB5" s="28" t="s">
        <v>100</v>
      </c>
      <c r="AC5" s="288" t="s">
        <v>101</v>
      </c>
      <c r="AD5" s="24" t="s">
        <v>102</v>
      </c>
      <c r="AE5" s="28" t="s">
        <v>103</v>
      </c>
      <c r="AF5" s="288" t="s">
        <v>104</v>
      </c>
      <c r="AG5" s="32" t="s">
        <v>105</v>
      </c>
      <c r="AH5" s="25" t="s">
        <v>106</v>
      </c>
      <c r="AI5" s="33" t="s">
        <v>107</v>
      </c>
      <c r="AJ5" s="25" t="s">
        <v>108</v>
      </c>
      <c r="AK5" s="25" t="s">
        <v>109</v>
      </c>
      <c r="AL5" s="34" t="s">
        <v>110</v>
      </c>
      <c r="AM5" s="288" t="s">
        <v>111</v>
      </c>
      <c r="AN5" s="24" t="s">
        <v>86</v>
      </c>
      <c r="AO5" s="25" t="s">
        <v>87</v>
      </c>
      <c r="AP5" s="28" t="s">
        <v>88</v>
      </c>
      <c r="AQ5" s="289" t="s">
        <v>112</v>
      </c>
      <c r="AR5" s="35" t="s">
        <v>113</v>
      </c>
      <c r="AS5" s="35" t="s">
        <v>114</v>
      </c>
      <c r="AT5" s="36" t="s">
        <v>115</v>
      </c>
      <c r="AU5" s="35" t="s">
        <v>116</v>
      </c>
      <c r="AV5" s="37" t="s">
        <v>33</v>
      </c>
      <c r="AW5" s="37" t="s">
        <v>117</v>
      </c>
      <c r="AX5" s="289" t="s">
        <v>118</v>
      </c>
      <c r="AY5" s="24" t="s">
        <v>119</v>
      </c>
      <c r="AZ5" s="25" t="s">
        <v>120</v>
      </c>
      <c r="BA5" s="33" t="s">
        <v>38</v>
      </c>
      <c r="BB5" s="33" t="s">
        <v>121</v>
      </c>
      <c r="BC5" s="25" t="s">
        <v>122</v>
      </c>
      <c r="BD5" s="33" t="s">
        <v>123</v>
      </c>
      <c r="BE5" s="25" t="s">
        <v>124</v>
      </c>
      <c r="BF5" s="25" t="s">
        <v>125</v>
      </c>
      <c r="BG5" s="33" t="s">
        <v>126</v>
      </c>
      <c r="BH5" s="33" t="s">
        <v>48</v>
      </c>
      <c r="BI5" s="25" t="s">
        <v>127</v>
      </c>
      <c r="BJ5" s="38" t="s">
        <v>128</v>
      </c>
      <c r="BK5" s="25" t="s">
        <v>129</v>
      </c>
      <c r="BL5" s="33" t="s">
        <v>130</v>
      </c>
      <c r="BM5" s="33"/>
      <c r="BN5" s="25" t="s">
        <v>131</v>
      </c>
      <c r="BO5" s="34" t="s">
        <v>132</v>
      </c>
      <c r="BP5" s="289" t="s">
        <v>133</v>
      </c>
      <c r="BQ5" s="39" t="s">
        <v>134</v>
      </c>
      <c r="BR5" s="40" t="s">
        <v>135</v>
      </c>
      <c r="BS5" s="23" t="s">
        <v>136</v>
      </c>
      <c r="BT5" s="39" t="s">
        <v>137</v>
      </c>
      <c r="BU5" s="40" t="s">
        <v>138</v>
      </c>
    </row>
    <row r="6" spans="1:85" s="56" customFormat="1" ht="15" customHeight="1" x14ac:dyDescent="0.25">
      <c r="A6" s="41"/>
      <c r="B6" s="42"/>
      <c r="C6" s="43" t="s">
        <v>139</v>
      </c>
      <c r="D6" s="44"/>
      <c r="E6" s="44"/>
      <c r="F6" s="45"/>
      <c r="G6" s="46"/>
      <c r="H6" s="47">
        <v>35</v>
      </c>
      <c r="I6" s="48">
        <v>3502</v>
      </c>
      <c r="J6" s="49">
        <v>3500</v>
      </c>
      <c r="K6" s="50">
        <v>352</v>
      </c>
      <c r="L6" s="51">
        <v>32</v>
      </c>
      <c r="M6" s="49">
        <v>3224</v>
      </c>
      <c r="N6" s="52" t="s">
        <v>91</v>
      </c>
      <c r="O6" s="51">
        <v>381</v>
      </c>
      <c r="P6" s="53" t="s">
        <v>91</v>
      </c>
      <c r="Q6" s="52" t="s">
        <v>91</v>
      </c>
      <c r="R6" s="51">
        <v>388</v>
      </c>
      <c r="S6" s="49" t="s">
        <v>91</v>
      </c>
      <c r="T6" s="52" t="s">
        <v>91</v>
      </c>
      <c r="U6" s="41" t="s">
        <v>91</v>
      </c>
      <c r="V6" s="46"/>
      <c r="W6" s="47">
        <v>15</v>
      </c>
      <c r="X6" s="48">
        <v>1551</v>
      </c>
      <c r="Y6" s="248">
        <v>1552</v>
      </c>
      <c r="Z6" s="49">
        <v>1555</v>
      </c>
      <c r="AA6" s="49">
        <v>1556</v>
      </c>
      <c r="AB6" s="52">
        <v>1560</v>
      </c>
      <c r="AC6" s="47">
        <v>20</v>
      </c>
      <c r="AD6" s="48">
        <v>2080</v>
      </c>
      <c r="AE6" s="52">
        <v>2082</v>
      </c>
      <c r="AF6" s="47">
        <v>41</v>
      </c>
      <c r="AG6" s="48">
        <v>4130</v>
      </c>
      <c r="AH6" s="49">
        <v>4131</v>
      </c>
      <c r="AI6" s="49">
        <v>4134</v>
      </c>
      <c r="AJ6" s="49">
        <v>4137</v>
      </c>
      <c r="AK6" s="49">
        <v>4138</v>
      </c>
      <c r="AL6" s="52">
        <v>4139</v>
      </c>
      <c r="AM6" s="47">
        <v>45</v>
      </c>
      <c r="AN6" s="48">
        <v>4502</v>
      </c>
      <c r="AO6" s="49">
        <v>4500</v>
      </c>
      <c r="AP6" s="52">
        <v>4521</v>
      </c>
      <c r="AQ6" s="54">
        <v>50</v>
      </c>
      <c r="AR6" s="55">
        <v>5001</v>
      </c>
      <c r="AS6" s="55">
        <v>5002</v>
      </c>
      <c r="AT6" s="55">
        <v>5005</v>
      </c>
      <c r="AU6" s="55">
        <v>5008</v>
      </c>
      <c r="AV6" s="55">
        <v>5050</v>
      </c>
      <c r="AW6" s="55">
        <v>5060</v>
      </c>
      <c r="AX6" s="54">
        <v>55</v>
      </c>
      <c r="AY6" s="48">
        <v>5500</v>
      </c>
      <c r="AZ6" s="49">
        <v>5502</v>
      </c>
      <c r="BA6" s="49">
        <v>5503</v>
      </c>
      <c r="BB6" s="49">
        <v>5504</v>
      </c>
      <c r="BC6" s="49">
        <v>5511</v>
      </c>
      <c r="BD6" s="49">
        <v>5512</v>
      </c>
      <c r="BE6" s="49">
        <v>5513</v>
      </c>
      <c r="BF6" s="49">
        <v>5514</v>
      </c>
      <c r="BG6" s="49">
        <v>5515</v>
      </c>
      <c r="BH6" s="49">
        <v>5521</v>
      </c>
      <c r="BI6" s="49">
        <v>5522</v>
      </c>
      <c r="BJ6" s="49">
        <v>5524</v>
      </c>
      <c r="BK6" s="49">
        <v>5525</v>
      </c>
      <c r="BL6" s="49">
        <v>5526</v>
      </c>
      <c r="BM6" s="49">
        <v>5532</v>
      </c>
      <c r="BN6" s="49">
        <v>5539</v>
      </c>
      <c r="BO6" s="52">
        <v>5540</v>
      </c>
      <c r="BP6" s="54">
        <v>60</v>
      </c>
      <c r="BQ6" s="48">
        <v>601</v>
      </c>
      <c r="BR6" s="52">
        <v>608</v>
      </c>
      <c r="BS6" s="47">
        <v>65</v>
      </c>
      <c r="BT6" s="48">
        <v>6500</v>
      </c>
      <c r="BU6" s="52">
        <v>6502</v>
      </c>
    </row>
    <row r="7" spans="1:85" s="59" customFormat="1" thickBot="1" x14ac:dyDescent="0.3">
      <c r="A7" s="57"/>
      <c r="B7" s="58"/>
      <c r="C7" s="59" t="s">
        <v>140</v>
      </c>
      <c r="D7" s="60"/>
      <c r="E7" s="60"/>
      <c r="F7" s="61"/>
      <c r="G7" s="62">
        <f>SUM(G8,G26,G44,G62,G215,G233,G251,G269,G287,G305,G323,G341)</f>
        <v>-10125</v>
      </c>
      <c r="H7" s="63">
        <f>SUM(I7:K7)</f>
        <v>-10125</v>
      </c>
      <c r="I7" s="64">
        <f>SUM(I8,I26,I44,I62,I215,I233,I251,I269,I287,I305,I323,I341)</f>
        <v>0</v>
      </c>
      <c r="J7" s="65">
        <f>SUM(J8,J26,J44,J62,J215,J233,J251,J269,J287,J305,J323,J341)</f>
        <v>0</v>
      </c>
      <c r="K7" s="66">
        <f>SUM(K8,K26,K44,K62,K215,K233,K251,K269,K287,K305,K323,K341)</f>
        <v>-10125</v>
      </c>
      <c r="L7" s="67">
        <f>SUM(L8,L26,L44,L62,L215,L233,L251,L269,L287,L305,L323,L341)</f>
        <v>0</v>
      </c>
      <c r="M7" s="68">
        <f>SUM(M8,M26,M44,M62,M215,M233,M251,M269,M287,M305,M323,M341)</f>
        <v>0</v>
      </c>
      <c r="N7" s="69">
        <f>SUM(N8,N26,N44,N62,N215,N233,N251,N269,N287,N305,N323,N341)</f>
        <v>0</v>
      </c>
      <c r="O7" s="67">
        <f>SUM(O8,O26,O44,O62,O215,O233,O251,O269,O287,O305,O323,O341)</f>
        <v>0</v>
      </c>
      <c r="P7" s="68">
        <f>SUM(P8,P26,P44,P62,P215,P233,P251,P269,P287,P305,P323,P341)</f>
        <v>0</v>
      </c>
      <c r="Q7" s="69">
        <f>SUM(Q8,Q26,Q44,Q62,Q215,Q233,Q251,Q269,Q287,Q305,Q323,Q341)</f>
        <v>0</v>
      </c>
      <c r="R7" s="67">
        <f>SUM(R8,R26,R44,R62,R215,R233,R251,R269,R287,R305,R323,R341)</f>
        <v>0</v>
      </c>
      <c r="S7" s="68">
        <f>SUM(S8,S26,S44,S62,S215,S233,S251,S269,S287,S305,S323,S341)</f>
        <v>0</v>
      </c>
      <c r="T7" s="69">
        <f>SUM(T8,T26,T44,T62,T215,T233,T251,T269,T287,T305,T323,T341)</f>
        <v>0</v>
      </c>
      <c r="U7" s="70">
        <f>SUM(U8,U26,U44,U62,U215,U233,U251,U269,U287,U305,U323,U341)</f>
        <v>0</v>
      </c>
      <c r="V7" s="62">
        <f>SUM(V8,V26,V44,V62,V215,V233,V251,V269,V287,V305,V323,V341)</f>
        <v>-10125</v>
      </c>
      <c r="W7" s="63">
        <f>SUM(W8,W26,W44,W62,W215,W233,W251,W269,W287,W305,W323,W341)</f>
        <v>0</v>
      </c>
      <c r="X7" s="64">
        <f>SUM(X8,X26,X44,X62,X215,X233,X251,X269,X287,X305,X323,X341)</f>
        <v>0</v>
      </c>
      <c r="Y7" s="64">
        <f>SUM(Y8,Y26,Y44,Y62,Y215,Y233,Y251,Y269,Y287,Y305,Y323,Y341)</f>
        <v>0</v>
      </c>
      <c r="Z7" s="65">
        <f>SUM(Z8,Z26,Z44,Z62,Z215,Z233,Z251,Z269,Z287,Z305,Z323,Z341)</f>
        <v>0</v>
      </c>
      <c r="AA7" s="65">
        <f>SUM(AA8,AA26,AA44,AA62,AA215,AA233,AA251,AA269,AA287,AA305,AA323,AA341)</f>
        <v>0</v>
      </c>
      <c r="AB7" s="71">
        <f>SUM(AB8,AB26,AB44,AB62,AB215,AB233,AB251,AB269,AB287,AB305,AB323,AB341)</f>
        <v>0</v>
      </c>
      <c r="AC7" s="63">
        <f>SUM(AD7:AE7)</f>
        <v>0</v>
      </c>
      <c r="AD7" s="64">
        <f>SUM(AD8,AD26,AD44,AD62,AD215,AD233,AD251,AD269,AD287,AD305,AD323,AD341)</f>
        <v>0</v>
      </c>
      <c r="AE7" s="71">
        <f>SUM(AE8,AE26,AE44,AE62,AE215,AE233,AE251,AE269,AE287,AE305,AE323,AE341)</f>
        <v>0</v>
      </c>
      <c r="AF7" s="63">
        <f>SUM(AG7:AL7)</f>
        <v>0</v>
      </c>
      <c r="AG7" s="64">
        <f>SUM(AG8,AG26,AG44,AG62,AG215,AG233,AG251,AG269,AG287,AG305,AG323,AG341)</f>
        <v>0</v>
      </c>
      <c r="AH7" s="65">
        <f>SUM(AH8,AH26,AH44,AH62,AH215,AH233,AH251,AH269,AH287,AH305,AH323,AH341)</f>
        <v>0</v>
      </c>
      <c r="AI7" s="65">
        <f>SUM(AI8,AI26,AI44,AI62,AI215,AI233,AI251,AI269,AI287,AI305,AI323,AI341)</f>
        <v>0</v>
      </c>
      <c r="AJ7" s="65">
        <f>SUM(AJ8,AJ26,AJ44,AJ62,AJ215,AJ233,AJ251,AJ269,AJ287,AJ305,AJ323,AJ341)</f>
        <v>0</v>
      </c>
      <c r="AK7" s="65">
        <f>SUM(AK8,AK26,AK44,AK62,AK215,AK233,AK251,AK269,AK287,AK305,AK323,AK341)</f>
        <v>0</v>
      </c>
      <c r="AL7" s="71">
        <f>SUM(AL8,AL26,AL44,AL62,AL215,AL233,AL251,AL269,AL287,AL305,AL323,AL341)</f>
        <v>0</v>
      </c>
      <c r="AM7" s="63">
        <f>SUM(AN7:AP7)</f>
        <v>-67429</v>
      </c>
      <c r="AN7" s="64">
        <f>SUM(AN8,AN26,AN44,AN62,AN215,AN233,AN251,AN269,AN287,AN305,AN323,AN341)</f>
        <v>-70630</v>
      </c>
      <c r="AO7" s="65">
        <f>SUM(AO8,AO26,AO44,AO62,AO215,AO233,AO251,AO269,AO287,AO305,AO323,AO341)</f>
        <v>3201</v>
      </c>
      <c r="AP7" s="71">
        <f>SUM(AP8,AP26,AP44,AP62,AP215,AP233,AP251,AP269,AP287,AP305,AP323,AP341)</f>
        <v>0</v>
      </c>
      <c r="AQ7" s="72">
        <f>SUM(AR7:AW7)</f>
        <v>-21449</v>
      </c>
      <c r="AR7" s="73">
        <f>SUM(AR8,AR26,AR44,AR62,AR215,AR233,AR251,AR269,AR287,AR305,AR323,AR341)</f>
        <v>0</v>
      </c>
      <c r="AS7" s="73">
        <f>SUM(AS8,AS26,AS44,AS62,AS215,AS233,AS251,AS269,AS287,AS305,AS323,AS341)</f>
        <v>-18593</v>
      </c>
      <c r="AT7" s="73">
        <f>SUM(AT8,AT26,AT44,AT62,AT215,AT233,AT251,AT269,AT287,AT305,AT323,AT341)</f>
        <v>2559</v>
      </c>
      <c r="AU7" s="73">
        <f>SUM(AU8,AU26,AU44,AU62,AU215,AU233,AU251,AU269,AU287,AU305,AU323,AU341)</f>
        <v>0</v>
      </c>
      <c r="AV7" s="73">
        <f>SUM(AV8,AV26,AV44,AV62,AV215,AV233,AV251,AV269,AV287,AV305,AV323,AV341)</f>
        <v>0</v>
      </c>
      <c r="AW7" s="73">
        <f>SUM(AW8,AW26,AW44,AW62,AW215,AW233,AW251,AW269,AW287,AW305,AW323,AW341)</f>
        <v>-5415</v>
      </c>
      <c r="AX7" s="72">
        <f>SUM(AY7:BO7)</f>
        <v>79441</v>
      </c>
      <c r="AY7" s="64">
        <f>SUM(AY8,AY26,AY44,AY62,AY215,AY233,AY251,AY269,AY287,AY305,AY323,AY341)</f>
        <v>1168</v>
      </c>
      <c r="AZ7" s="65">
        <f>SUM(AZ8,AZ26,AZ44,AZ62,AZ215,AZ233,AZ251,AZ269,AZ287,AZ305,AZ323,AZ341)</f>
        <v>0</v>
      </c>
      <c r="BA7" s="65">
        <f>SUM(BA8,BA26,BA44,BA62,BA215,BA233,BA251,BA269,BA287,BA305,BA323,BA341)</f>
        <v>0</v>
      </c>
      <c r="BB7" s="65">
        <f>SUM(BB8,BB26,BB44,BB62,BB215,BB233,BB251,BB269,BB287,BB305,BB323,BB341)</f>
        <v>724</v>
      </c>
      <c r="BC7" s="65">
        <f>SUM(BC8,BC26,BC44,BC62,BC215,BC233,BC251,BC269,BC287,BC305,BC323,BC341)</f>
        <v>2540</v>
      </c>
      <c r="BD7" s="65">
        <f>SUM(BD8,BD26,BD44,BD62,BD215,BD233,BD251,BD269,BD287,BD305,BD323,BD341)</f>
        <v>-3201</v>
      </c>
      <c r="BE7" s="65">
        <f>SUM(BE8,BE26,BE44,BE62,BE215,BE233,BE251,BE269,BE287,BE305,BE323,BE341)</f>
        <v>-58</v>
      </c>
      <c r="BF7" s="65">
        <f>SUM(BF8,BF26,BF44,BF62,BF215,BF233,BF251,BF269,BF287,BF305,BF323,BF341)</f>
        <v>6154</v>
      </c>
      <c r="BG7" s="65">
        <f>SUM(BG8,BG26,BG44,BG62,BG215,BG233,BG251,BG269,BG287,BG305,BG323,BG341)</f>
        <v>9903</v>
      </c>
      <c r="BH7" s="65">
        <f>SUM(BH8,BH26,BH44,BH62,BH215,BH233,BH251,BH269,BH287,BH305,BH323,BH341)</f>
        <v>0</v>
      </c>
      <c r="BI7" s="65">
        <f>SUM(BI8,BI26,BI44,BI62,BI215,BI233,BI251,BI269,BI287,BI305,BI323,BI341)</f>
        <v>253</v>
      </c>
      <c r="BJ7" s="65">
        <f>SUM(BJ8,BJ26,BJ44,BJ62,BJ215,BJ233,BJ251,BJ269,BJ287,BJ305,BJ323,BJ341)</f>
        <v>-9984</v>
      </c>
      <c r="BK7" s="65">
        <f>SUM(BK8,BK26,BK44,BK62,BK215,BK233,BK251,BK269,BK287,BK305,BK323,BK341)</f>
        <v>3428</v>
      </c>
      <c r="BL7" s="65">
        <f>SUM(BL8,BL26,BL44,BL62,BL215,BL233,BL251,BL269,BL287,BL305,BL323,BL341)</f>
        <v>0</v>
      </c>
      <c r="BM7" s="65">
        <f>SUM(BM8,BM26,BM44,BM62,BM215,BM233,BM251,BM269,BM287,BM305,BM323,BM341)</f>
        <v>-2116</v>
      </c>
      <c r="BN7" s="65">
        <f>SUM(BN8,BN26,BN44,BN62,BN215,BN233,BN251,BN269,BN287,BN305,BN323,BN341)</f>
        <v>0</v>
      </c>
      <c r="BO7" s="71">
        <f>SUM(BO8,BO26,BO44,BO62,BO215,BO233,BO251,BO269,BO287,BO305,BO323,BO341)</f>
        <v>70630</v>
      </c>
      <c r="BP7" s="72">
        <f>SUM(BQ7:BR7)</f>
        <v>-688</v>
      </c>
      <c r="BQ7" s="64">
        <f>SUM(BQ8,BQ26,BQ44,BQ62,BQ215,BQ233,BQ251,BQ269,BQ287,BQ305,BQ323,BQ341)</f>
        <v>0</v>
      </c>
      <c r="BR7" s="71">
        <f>SUM(BR8,BR26,BR44,BR62,BR215,BR233,BR251,BR269,BR287,BR305,BR323,BR341)</f>
        <v>-688</v>
      </c>
      <c r="BS7" s="63">
        <f>SUM(BT7:BU7)</f>
        <v>0</v>
      </c>
      <c r="BT7" s="64">
        <f>SUM(BT8,BT26,BT44,BT62,BT215,BT233,BT251,BT269,BT287,BT305,BT323,BT341)</f>
        <v>0</v>
      </c>
      <c r="BU7" s="71">
        <f>SUM(BU8,BU26,BU44,BU62,BU215,BU233,BU251,BU269,BU287,BU305,BU323,BU341)</f>
        <v>0</v>
      </c>
    </row>
    <row r="8" spans="1:85" s="59" customFormat="1" ht="14.25" hidden="1" x14ac:dyDescent="0.25">
      <c r="A8" s="74" t="s">
        <v>0</v>
      </c>
      <c r="B8" s="75"/>
      <c r="C8" s="76"/>
      <c r="D8" s="77"/>
      <c r="E8" s="77"/>
      <c r="F8" s="78"/>
      <c r="G8" s="79">
        <f>SUM(G9:G25)</f>
        <v>0</v>
      </c>
      <c r="H8" s="80">
        <f>SUM(I8:K8)</f>
        <v>0</v>
      </c>
      <c r="I8" s="81">
        <f>SUM(I9:I25)</f>
        <v>0</v>
      </c>
      <c r="J8" s="82">
        <f t="shared" ref="J8:U8" si="0">SUM(J9:J25)</f>
        <v>0</v>
      </c>
      <c r="K8" s="83">
        <f t="shared" si="0"/>
        <v>0</v>
      </c>
      <c r="L8" s="84">
        <f t="shared" si="0"/>
        <v>0</v>
      </c>
      <c r="M8" s="85">
        <f t="shared" si="0"/>
        <v>0</v>
      </c>
      <c r="N8" s="86">
        <f t="shared" si="0"/>
        <v>0</v>
      </c>
      <c r="O8" s="84">
        <f t="shared" si="0"/>
        <v>0</v>
      </c>
      <c r="P8" s="85">
        <f t="shared" si="0"/>
        <v>0</v>
      </c>
      <c r="Q8" s="86">
        <f t="shared" si="0"/>
        <v>0</v>
      </c>
      <c r="R8" s="84">
        <f t="shared" si="0"/>
        <v>0</v>
      </c>
      <c r="S8" s="85">
        <f t="shared" si="0"/>
        <v>0</v>
      </c>
      <c r="T8" s="86">
        <f t="shared" si="0"/>
        <v>0</v>
      </c>
      <c r="U8" s="87">
        <f t="shared" si="0"/>
        <v>0</v>
      </c>
      <c r="V8" s="79">
        <f>SUM(V9:V25)</f>
        <v>0</v>
      </c>
      <c r="W8" s="80">
        <f>SUM(W9:W25)</f>
        <v>0</v>
      </c>
      <c r="X8" s="81">
        <f>SUM(X9:X25)</f>
        <v>0</v>
      </c>
      <c r="Y8" s="85"/>
      <c r="Z8" s="82">
        <f t="shared" ref="Z8:BR8" si="1">SUM(Z9:Z25)</f>
        <v>0</v>
      </c>
      <c r="AA8" s="82">
        <f t="shared" si="1"/>
        <v>0</v>
      </c>
      <c r="AB8" s="86">
        <f t="shared" si="1"/>
        <v>0</v>
      </c>
      <c r="AC8" s="80">
        <f t="shared" si="1"/>
        <v>0</v>
      </c>
      <c r="AD8" s="81">
        <f t="shared" si="1"/>
        <v>0</v>
      </c>
      <c r="AE8" s="86">
        <f t="shared" si="1"/>
        <v>0</v>
      </c>
      <c r="AF8" s="80">
        <f t="shared" si="1"/>
        <v>0</v>
      </c>
      <c r="AG8" s="81">
        <f t="shared" si="1"/>
        <v>0</v>
      </c>
      <c r="AH8" s="82">
        <f t="shared" si="1"/>
        <v>0</v>
      </c>
      <c r="AI8" s="82">
        <f t="shared" si="1"/>
        <v>0</v>
      </c>
      <c r="AJ8" s="82">
        <f t="shared" si="1"/>
        <v>0</v>
      </c>
      <c r="AK8" s="82">
        <f t="shared" si="1"/>
        <v>0</v>
      </c>
      <c r="AL8" s="86">
        <f t="shared" si="1"/>
        <v>0</v>
      </c>
      <c r="AM8" s="80">
        <f t="shared" si="1"/>
        <v>0</v>
      </c>
      <c r="AN8" s="81">
        <f t="shared" si="1"/>
        <v>0</v>
      </c>
      <c r="AO8" s="82">
        <f t="shared" si="1"/>
        <v>0</v>
      </c>
      <c r="AP8" s="86">
        <f t="shared" si="1"/>
        <v>0</v>
      </c>
      <c r="AQ8" s="84">
        <f t="shared" si="1"/>
        <v>0</v>
      </c>
      <c r="AR8" s="88">
        <f t="shared" si="1"/>
        <v>0</v>
      </c>
      <c r="AS8" s="88">
        <f t="shared" si="1"/>
        <v>0</v>
      </c>
      <c r="AT8" s="88">
        <f t="shared" si="1"/>
        <v>0</v>
      </c>
      <c r="AU8" s="88">
        <f t="shared" si="1"/>
        <v>0</v>
      </c>
      <c r="AV8" s="88">
        <f t="shared" si="1"/>
        <v>0</v>
      </c>
      <c r="AW8" s="88">
        <f t="shared" si="1"/>
        <v>0</v>
      </c>
      <c r="AX8" s="84">
        <f t="shared" si="1"/>
        <v>0</v>
      </c>
      <c r="AY8" s="81">
        <f t="shared" si="1"/>
        <v>0</v>
      </c>
      <c r="AZ8" s="82">
        <f t="shared" si="1"/>
        <v>0</v>
      </c>
      <c r="BA8" s="82">
        <f t="shared" si="1"/>
        <v>0</v>
      </c>
      <c r="BB8" s="82">
        <f t="shared" si="1"/>
        <v>0</v>
      </c>
      <c r="BC8" s="82">
        <f t="shared" si="1"/>
        <v>0</v>
      </c>
      <c r="BD8" s="82">
        <f t="shared" si="1"/>
        <v>0</v>
      </c>
      <c r="BE8" s="82">
        <f t="shared" si="1"/>
        <v>0</v>
      </c>
      <c r="BF8" s="82">
        <f t="shared" si="1"/>
        <v>0</v>
      </c>
      <c r="BG8" s="82">
        <f t="shared" si="1"/>
        <v>0</v>
      </c>
      <c r="BH8" s="82">
        <f t="shared" si="1"/>
        <v>0</v>
      </c>
      <c r="BI8" s="82">
        <f t="shared" si="1"/>
        <v>0</v>
      </c>
      <c r="BJ8" s="82">
        <f t="shared" si="1"/>
        <v>0</v>
      </c>
      <c r="BK8" s="82">
        <f t="shared" si="1"/>
        <v>0</v>
      </c>
      <c r="BL8" s="82">
        <f t="shared" si="1"/>
        <v>0</v>
      </c>
      <c r="BM8" s="82">
        <f t="shared" ref="BM8" si="2">SUM(BM9:BM25)</f>
        <v>0</v>
      </c>
      <c r="BN8" s="82">
        <f t="shared" si="1"/>
        <v>0</v>
      </c>
      <c r="BO8" s="86">
        <f t="shared" si="1"/>
        <v>0</v>
      </c>
      <c r="BP8" s="84">
        <f t="shared" si="1"/>
        <v>0</v>
      </c>
      <c r="BQ8" s="81">
        <f t="shared" si="1"/>
        <v>0</v>
      </c>
      <c r="BR8" s="86">
        <f t="shared" si="1"/>
        <v>0</v>
      </c>
      <c r="BS8" s="80">
        <f>SUM(BS9:BS25)</f>
        <v>0</v>
      </c>
      <c r="BT8" s="81">
        <f>SUM(BT9:BT25)</f>
        <v>0</v>
      </c>
      <c r="BU8" s="86">
        <f t="shared" ref="BU8" si="3">SUM(BU9:BU25)</f>
        <v>0</v>
      </c>
    </row>
    <row r="9" spans="1:85" s="2" customFormat="1" hidden="1" x14ac:dyDescent="0.25">
      <c r="A9" s="89"/>
      <c r="B9" s="90"/>
      <c r="C9" s="91"/>
      <c r="D9" s="92"/>
      <c r="E9" s="92"/>
      <c r="F9" s="93"/>
      <c r="G9" s="94">
        <f>SUM(U9,R9,O9,L9,H9)</f>
        <v>0</v>
      </c>
      <c r="H9" s="95">
        <f>SUM(I9:K9)</f>
        <v>0</v>
      </c>
      <c r="I9" s="96"/>
      <c r="J9" s="97"/>
      <c r="K9" s="98"/>
      <c r="L9" s="99">
        <f>SUM(M9:N9)</f>
        <v>0</v>
      </c>
      <c r="M9" s="100"/>
      <c r="N9" s="101"/>
      <c r="O9" s="102">
        <f>SUM(P9:Q9)</f>
        <v>0</v>
      </c>
      <c r="P9" s="100"/>
      <c r="Q9" s="101"/>
      <c r="R9" s="102">
        <f>SUM(S9:T9)</f>
        <v>0</v>
      </c>
      <c r="S9" s="100"/>
      <c r="T9" s="101"/>
      <c r="U9" s="103"/>
      <c r="V9" s="104">
        <f>SUM(W9,AC9,AF9,AM9,AQ9,AX9,BP9,BS9)</f>
        <v>0</v>
      </c>
      <c r="W9" s="95">
        <f>SUM(X9:AB9)</f>
        <v>0</v>
      </c>
      <c r="X9" s="96"/>
      <c r="Y9" s="249"/>
      <c r="Z9" s="97"/>
      <c r="AA9" s="97"/>
      <c r="AB9" s="101"/>
      <c r="AC9" s="95">
        <f>SUM(AD9:AE9)</f>
        <v>0</v>
      </c>
      <c r="AD9" s="96"/>
      <c r="AE9" s="101"/>
      <c r="AF9" s="95">
        <f>SUM(AG9:AL9)</f>
        <v>0</v>
      </c>
      <c r="AG9" s="96"/>
      <c r="AH9" s="97"/>
      <c r="AI9" s="97"/>
      <c r="AJ9" s="97"/>
      <c r="AK9" s="97"/>
      <c r="AL9" s="101"/>
      <c r="AM9" s="95">
        <f>SUM(AN9:AP9)</f>
        <v>0</v>
      </c>
      <c r="AN9" s="96"/>
      <c r="AO9" s="97"/>
      <c r="AP9" s="101"/>
      <c r="AQ9" s="99">
        <f>SUM(AR9:AW9)</f>
        <v>0</v>
      </c>
      <c r="AR9" s="105"/>
      <c r="AS9" s="105"/>
      <c r="AT9" s="105"/>
      <c r="AU9" s="105"/>
      <c r="AV9" s="105"/>
      <c r="AW9" s="105"/>
      <c r="AX9" s="99">
        <f>SUM(AY9:BO9)</f>
        <v>0</v>
      </c>
      <c r="AY9" s="96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  <c r="BN9" s="97"/>
      <c r="BO9" s="101"/>
      <c r="BP9" s="99">
        <f>SUM(BQ9:BR9)</f>
        <v>0</v>
      </c>
      <c r="BQ9" s="96"/>
      <c r="BR9" s="101"/>
      <c r="BS9" s="95">
        <f>SUM(BT9:BU9)</f>
        <v>0</v>
      </c>
      <c r="BT9" s="96"/>
      <c r="BU9" s="101"/>
    </row>
    <row r="10" spans="1:85" s="2" customFormat="1" hidden="1" x14ac:dyDescent="0.25">
      <c r="A10" s="89"/>
      <c r="B10" s="106"/>
      <c r="C10" s="107"/>
      <c r="D10" s="108"/>
      <c r="E10" s="108"/>
      <c r="F10" s="109"/>
      <c r="G10" s="94">
        <f>SUM(U10,R10,O10,L10,H10)</f>
        <v>0</v>
      </c>
      <c r="H10" s="110">
        <f t="shared" ref="H10:H25" si="4">SUM(I10:K10)</f>
        <v>0</v>
      </c>
      <c r="I10" s="111"/>
      <c r="J10" s="112"/>
      <c r="K10" s="113"/>
      <c r="L10" s="114">
        <f t="shared" ref="L10:L25" si="5">SUM(M10:N10)</f>
        <v>0</v>
      </c>
      <c r="M10" s="115"/>
      <c r="N10" s="116"/>
      <c r="O10" s="117">
        <f t="shared" ref="O10:O25" si="6">SUM(P10:Q10)</f>
        <v>0</v>
      </c>
      <c r="P10" s="115"/>
      <c r="Q10" s="116"/>
      <c r="R10" s="117">
        <f t="shared" ref="R10:R25" si="7">SUM(S10:T10)</f>
        <v>0</v>
      </c>
      <c r="S10" s="115"/>
      <c r="T10" s="116"/>
      <c r="U10" s="118"/>
      <c r="V10" s="94">
        <f>SUM(W10,AC10,AF10,AM10,AQ10,AX10,BP10,BS10)</f>
        <v>0</v>
      </c>
      <c r="W10" s="110">
        <f>SUM(X10:AB10)</f>
        <v>0</v>
      </c>
      <c r="X10" s="111"/>
      <c r="Y10" s="250"/>
      <c r="Z10" s="112"/>
      <c r="AA10" s="112"/>
      <c r="AB10" s="116"/>
      <c r="AC10" s="110">
        <f t="shared" ref="AC10:AC25" si="8">SUM(AD10:AE10)</f>
        <v>0</v>
      </c>
      <c r="AD10" s="111"/>
      <c r="AE10" s="116"/>
      <c r="AF10" s="110">
        <f t="shared" ref="AF10:AF25" si="9">SUM(AG10:AL10)</f>
        <v>0</v>
      </c>
      <c r="AG10" s="111"/>
      <c r="AH10" s="112"/>
      <c r="AI10" s="112"/>
      <c r="AJ10" s="112"/>
      <c r="AK10" s="112"/>
      <c r="AL10" s="116"/>
      <c r="AM10" s="110">
        <f t="shared" ref="AM10:AM25" si="10">SUM(AN10:AP10)</f>
        <v>0</v>
      </c>
      <c r="AN10" s="111"/>
      <c r="AO10" s="112"/>
      <c r="AP10" s="116"/>
      <c r="AQ10" s="114">
        <f t="shared" ref="AQ10:AQ25" si="11">SUM(AR10:AW10)</f>
        <v>0</v>
      </c>
      <c r="AR10" s="119"/>
      <c r="AS10" s="119"/>
      <c r="AT10" s="119"/>
      <c r="AU10" s="119"/>
      <c r="AV10" s="119"/>
      <c r="AW10" s="119"/>
      <c r="AX10" s="114">
        <f t="shared" ref="AX10:AX25" si="12">SUM(AY10:BO10)</f>
        <v>0</v>
      </c>
      <c r="AY10" s="111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  <c r="BM10" s="112"/>
      <c r="BN10" s="112"/>
      <c r="BO10" s="116"/>
      <c r="BP10" s="114">
        <f t="shared" ref="BP10:BP25" si="13">SUM(BQ10:BR10)</f>
        <v>0</v>
      </c>
      <c r="BQ10" s="111"/>
      <c r="BR10" s="116"/>
      <c r="BS10" s="110">
        <f t="shared" ref="BS10:BS25" si="14">SUM(BT10:BU10)</f>
        <v>0</v>
      </c>
      <c r="BT10" s="111"/>
      <c r="BU10" s="116"/>
    </row>
    <row r="11" spans="1:85" s="2" customFormat="1" hidden="1" x14ac:dyDescent="0.25">
      <c r="A11" s="89"/>
      <c r="B11" s="106"/>
      <c r="C11" s="107"/>
      <c r="D11" s="108"/>
      <c r="E11" s="108"/>
      <c r="F11" s="109"/>
      <c r="G11" s="94">
        <f t="shared" ref="G11:G25" si="15">SUM(U11,R11,O11,L11,H11)</f>
        <v>0</v>
      </c>
      <c r="H11" s="110">
        <f t="shared" si="4"/>
        <v>0</v>
      </c>
      <c r="I11" s="111"/>
      <c r="J11" s="112"/>
      <c r="K11" s="113"/>
      <c r="L11" s="114">
        <f t="shared" si="5"/>
        <v>0</v>
      </c>
      <c r="M11" s="115"/>
      <c r="N11" s="116"/>
      <c r="O11" s="117">
        <f t="shared" si="6"/>
        <v>0</v>
      </c>
      <c r="P11" s="115"/>
      <c r="Q11" s="116"/>
      <c r="R11" s="117">
        <f t="shared" si="7"/>
        <v>0</v>
      </c>
      <c r="S11" s="115"/>
      <c r="T11" s="116"/>
      <c r="U11" s="118"/>
      <c r="V11" s="94">
        <f t="shared" ref="V11:V25" si="16">SUM(W11,AC11,AF11,AM11,AQ11,AX11,BP11,BS11)</f>
        <v>0</v>
      </c>
      <c r="W11" s="110">
        <f t="shared" ref="W11:W25" si="17">SUM(X11:AB11)</f>
        <v>0</v>
      </c>
      <c r="X11" s="111"/>
      <c r="Y11" s="250"/>
      <c r="Z11" s="112"/>
      <c r="AA11" s="112"/>
      <c r="AB11" s="116"/>
      <c r="AC11" s="110">
        <f t="shared" si="8"/>
        <v>0</v>
      </c>
      <c r="AD11" s="111"/>
      <c r="AE11" s="116"/>
      <c r="AF11" s="110">
        <f t="shared" si="9"/>
        <v>0</v>
      </c>
      <c r="AG11" s="111"/>
      <c r="AH11" s="112"/>
      <c r="AI11" s="112"/>
      <c r="AJ11" s="112"/>
      <c r="AK11" s="112"/>
      <c r="AL11" s="116"/>
      <c r="AM11" s="110">
        <f t="shared" si="10"/>
        <v>0</v>
      </c>
      <c r="AN11" s="111"/>
      <c r="AO11" s="112"/>
      <c r="AP11" s="116"/>
      <c r="AQ11" s="114">
        <f t="shared" si="11"/>
        <v>0</v>
      </c>
      <c r="AR11" s="119"/>
      <c r="AS11" s="119"/>
      <c r="AT11" s="119"/>
      <c r="AU11" s="119"/>
      <c r="AV11" s="119"/>
      <c r="AW11" s="119"/>
      <c r="AX11" s="114">
        <f t="shared" si="12"/>
        <v>0</v>
      </c>
      <c r="AY11" s="111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  <c r="BM11" s="112"/>
      <c r="BN11" s="112"/>
      <c r="BO11" s="116"/>
      <c r="BP11" s="114">
        <f t="shared" si="13"/>
        <v>0</v>
      </c>
      <c r="BQ11" s="111"/>
      <c r="BR11" s="116"/>
      <c r="BS11" s="110">
        <f t="shared" si="14"/>
        <v>0</v>
      </c>
      <c r="BT11" s="111"/>
      <c r="BU11" s="116"/>
    </row>
    <row r="12" spans="1:85" s="2" customFormat="1" hidden="1" x14ac:dyDescent="0.25">
      <c r="A12" s="89"/>
      <c r="B12" s="106"/>
      <c r="C12" s="107"/>
      <c r="D12" s="108"/>
      <c r="E12" s="108"/>
      <c r="F12" s="109"/>
      <c r="G12" s="94">
        <f t="shared" si="15"/>
        <v>0</v>
      </c>
      <c r="H12" s="110">
        <f t="shared" si="4"/>
        <v>0</v>
      </c>
      <c r="I12" s="111"/>
      <c r="J12" s="112"/>
      <c r="K12" s="113"/>
      <c r="L12" s="114">
        <f t="shared" si="5"/>
        <v>0</v>
      </c>
      <c r="M12" s="115"/>
      <c r="N12" s="116"/>
      <c r="O12" s="117">
        <f t="shared" si="6"/>
        <v>0</v>
      </c>
      <c r="P12" s="115"/>
      <c r="Q12" s="116"/>
      <c r="R12" s="117">
        <f t="shared" si="7"/>
        <v>0</v>
      </c>
      <c r="S12" s="115"/>
      <c r="T12" s="116"/>
      <c r="U12" s="118"/>
      <c r="V12" s="94">
        <f t="shared" si="16"/>
        <v>0</v>
      </c>
      <c r="W12" s="110">
        <f t="shared" si="17"/>
        <v>0</v>
      </c>
      <c r="X12" s="111"/>
      <c r="Y12" s="250"/>
      <c r="Z12" s="112"/>
      <c r="AA12" s="112"/>
      <c r="AB12" s="116"/>
      <c r="AC12" s="110">
        <f t="shared" si="8"/>
        <v>0</v>
      </c>
      <c r="AD12" s="111"/>
      <c r="AE12" s="116"/>
      <c r="AF12" s="110">
        <f t="shared" si="9"/>
        <v>0</v>
      </c>
      <c r="AG12" s="111"/>
      <c r="AH12" s="112"/>
      <c r="AI12" s="112"/>
      <c r="AJ12" s="112"/>
      <c r="AK12" s="112"/>
      <c r="AL12" s="116"/>
      <c r="AM12" s="110">
        <f t="shared" si="10"/>
        <v>0</v>
      </c>
      <c r="AN12" s="111"/>
      <c r="AO12" s="112"/>
      <c r="AP12" s="116"/>
      <c r="AQ12" s="114">
        <f t="shared" si="11"/>
        <v>0</v>
      </c>
      <c r="AR12" s="119"/>
      <c r="AS12" s="119"/>
      <c r="AT12" s="119"/>
      <c r="AU12" s="119"/>
      <c r="AV12" s="119"/>
      <c r="AW12" s="119"/>
      <c r="AX12" s="114">
        <f t="shared" si="12"/>
        <v>0</v>
      </c>
      <c r="AY12" s="111"/>
      <c r="AZ12" s="112"/>
      <c r="BA12" s="112"/>
      <c r="BB12" s="112"/>
      <c r="BC12" s="112"/>
      <c r="BD12" s="112"/>
      <c r="BE12" s="112"/>
      <c r="BF12" s="112"/>
      <c r="BG12" s="112"/>
      <c r="BH12" s="112"/>
      <c r="BI12" s="112"/>
      <c r="BJ12" s="112"/>
      <c r="BK12" s="112"/>
      <c r="BL12" s="112"/>
      <c r="BM12" s="112"/>
      <c r="BN12" s="112"/>
      <c r="BO12" s="116"/>
      <c r="BP12" s="114">
        <f t="shared" si="13"/>
        <v>0</v>
      </c>
      <c r="BQ12" s="111"/>
      <c r="BR12" s="116"/>
      <c r="BS12" s="110">
        <f t="shared" si="14"/>
        <v>0</v>
      </c>
      <c r="BT12" s="111"/>
      <c r="BU12" s="116"/>
    </row>
    <row r="13" spans="1:85" s="2" customFormat="1" hidden="1" x14ac:dyDescent="0.25">
      <c r="A13" s="89"/>
      <c r="B13" s="106"/>
      <c r="C13" s="107"/>
      <c r="D13" s="108"/>
      <c r="E13" s="108"/>
      <c r="F13" s="109"/>
      <c r="G13" s="94">
        <f>SUM(U13,R13,O13,L13,H13)</f>
        <v>0</v>
      </c>
      <c r="H13" s="110">
        <f>SUM(I13:K13)</f>
        <v>0</v>
      </c>
      <c r="I13" s="111"/>
      <c r="J13" s="112"/>
      <c r="K13" s="113"/>
      <c r="L13" s="114">
        <f t="shared" si="5"/>
        <v>0</v>
      </c>
      <c r="M13" s="115"/>
      <c r="N13" s="116"/>
      <c r="O13" s="117">
        <f t="shared" si="6"/>
        <v>0</v>
      </c>
      <c r="P13" s="115"/>
      <c r="Q13" s="116"/>
      <c r="R13" s="117">
        <f t="shared" si="7"/>
        <v>0</v>
      </c>
      <c r="S13" s="115"/>
      <c r="T13" s="116"/>
      <c r="U13" s="118"/>
      <c r="V13" s="94">
        <f t="shared" si="16"/>
        <v>0</v>
      </c>
      <c r="W13" s="110">
        <f t="shared" si="17"/>
        <v>0</v>
      </c>
      <c r="X13" s="111"/>
      <c r="Y13" s="250"/>
      <c r="Z13" s="112"/>
      <c r="AA13" s="112"/>
      <c r="AB13" s="116"/>
      <c r="AC13" s="110">
        <f t="shared" si="8"/>
        <v>0</v>
      </c>
      <c r="AD13" s="111"/>
      <c r="AE13" s="116"/>
      <c r="AF13" s="110">
        <f t="shared" si="9"/>
        <v>0</v>
      </c>
      <c r="AG13" s="111"/>
      <c r="AH13" s="112"/>
      <c r="AI13" s="112"/>
      <c r="AJ13" s="112"/>
      <c r="AK13" s="112"/>
      <c r="AL13" s="116"/>
      <c r="AM13" s="110">
        <f t="shared" si="10"/>
        <v>0</v>
      </c>
      <c r="AN13" s="111"/>
      <c r="AO13" s="112"/>
      <c r="AP13" s="116"/>
      <c r="AQ13" s="114">
        <f t="shared" si="11"/>
        <v>0</v>
      </c>
      <c r="AR13" s="119"/>
      <c r="AS13" s="119"/>
      <c r="AT13" s="119"/>
      <c r="AU13" s="119"/>
      <c r="AV13" s="119"/>
      <c r="AW13" s="119"/>
      <c r="AX13" s="114">
        <f t="shared" si="12"/>
        <v>0</v>
      </c>
      <c r="AY13" s="111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6"/>
      <c r="BP13" s="114">
        <f t="shared" si="13"/>
        <v>0</v>
      </c>
      <c r="BQ13" s="111"/>
      <c r="BR13" s="116"/>
      <c r="BS13" s="110">
        <f t="shared" si="14"/>
        <v>0</v>
      </c>
      <c r="BT13" s="111"/>
      <c r="BU13" s="116"/>
    </row>
    <row r="14" spans="1:85" s="2" customFormat="1" hidden="1" x14ac:dyDescent="0.25">
      <c r="A14" s="89"/>
      <c r="B14" s="106"/>
      <c r="C14" s="107"/>
      <c r="D14" s="108"/>
      <c r="E14" s="108"/>
      <c r="F14" s="109"/>
      <c r="G14" s="94">
        <f t="shared" si="15"/>
        <v>0</v>
      </c>
      <c r="H14" s="110">
        <f t="shared" si="4"/>
        <v>0</v>
      </c>
      <c r="I14" s="111"/>
      <c r="J14" s="112"/>
      <c r="K14" s="113"/>
      <c r="L14" s="114">
        <f t="shared" si="5"/>
        <v>0</v>
      </c>
      <c r="M14" s="115"/>
      <c r="N14" s="116"/>
      <c r="O14" s="117">
        <f t="shared" si="6"/>
        <v>0</v>
      </c>
      <c r="P14" s="115"/>
      <c r="Q14" s="116"/>
      <c r="R14" s="117">
        <f t="shared" si="7"/>
        <v>0</v>
      </c>
      <c r="S14" s="115"/>
      <c r="T14" s="116"/>
      <c r="U14" s="118"/>
      <c r="V14" s="94">
        <f t="shared" si="16"/>
        <v>0</v>
      </c>
      <c r="W14" s="110">
        <f t="shared" si="17"/>
        <v>0</v>
      </c>
      <c r="X14" s="111"/>
      <c r="Y14" s="250"/>
      <c r="Z14" s="112"/>
      <c r="AA14" s="112"/>
      <c r="AB14" s="116"/>
      <c r="AC14" s="110">
        <f t="shared" si="8"/>
        <v>0</v>
      </c>
      <c r="AD14" s="111"/>
      <c r="AE14" s="116"/>
      <c r="AF14" s="110">
        <f t="shared" si="9"/>
        <v>0</v>
      </c>
      <c r="AG14" s="111"/>
      <c r="AH14" s="112"/>
      <c r="AI14" s="112"/>
      <c r="AJ14" s="112"/>
      <c r="AK14" s="112"/>
      <c r="AL14" s="116"/>
      <c r="AM14" s="110">
        <f t="shared" si="10"/>
        <v>0</v>
      </c>
      <c r="AN14" s="111"/>
      <c r="AO14" s="112"/>
      <c r="AP14" s="116"/>
      <c r="AQ14" s="114">
        <f t="shared" si="11"/>
        <v>0</v>
      </c>
      <c r="AR14" s="119"/>
      <c r="AS14" s="119"/>
      <c r="AT14" s="119"/>
      <c r="AU14" s="119"/>
      <c r="AV14" s="119"/>
      <c r="AW14" s="119"/>
      <c r="AX14" s="114">
        <f t="shared" si="12"/>
        <v>0</v>
      </c>
      <c r="AY14" s="111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6"/>
      <c r="BP14" s="114">
        <f t="shared" si="13"/>
        <v>0</v>
      </c>
      <c r="BQ14" s="111"/>
      <c r="BR14" s="116"/>
      <c r="BS14" s="110">
        <f t="shared" si="14"/>
        <v>0</v>
      </c>
      <c r="BT14" s="111"/>
      <c r="BU14" s="116"/>
    </row>
    <row r="15" spans="1:85" s="2" customFormat="1" hidden="1" x14ac:dyDescent="0.25">
      <c r="A15" s="89"/>
      <c r="B15" s="106"/>
      <c r="C15" s="107"/>
      <c r="D15" s="108"/>
      <c r="E15" s="108"/>
      <c r="F15" s="109"/>
      <c r="G15" s="94">
        <f t="shared" si="15"/>
        <v>0</v>
      </c>
      <c r="H15" s="110">
        <f t="shared" si="4"/>
        <v>0</v>
      </c>
      <c r="I15" s="111"/>
      <c r="J15" s="112"/>
      <c r="K15" s="113"/>
      <c r="L15" s="114">
        <f t="shared" si="5"/>
        <v>0</v>
      </c>
      <c r="M15" s="115"/>
      <c r="N15" s="116"/>
      <c r="O15" s="117">
        <f t="shared" si="6"/>
        <v>0</v>
      </c>
      <c r="P15" s="115"/>
      <c r="Q15" s="116"/>
      <c r="R15" s="117">
        <f t="shared" si="7"/>
        <v>0</v>
      </c>
      <c r="S15" s="115"/>
      <c r="T15" s="116"/>
      <c r="U15" s="118"/>
      <c r="V15" s="94">
        <f t="shared" si="16"/>
        <v>0</v>
      </c>
      <c r="W15" s="110">
        <f t="shared" si="17"/>
        <v>0</v>
      </c>
      <c r="X15" s="111"/>
      <c r="Y15" s="250"/>
      <c r="Z15" s="112"/>
      <c r="AA15" s="112"/>
      <c r="AB15" s="116"/>
      <c r="AC15" s="110">
        <f t="shared" si="8"/>
        <v>0</v>
      </c>
      <c r="AD15" s="111"/>
      <c r="AE15" s="116"/>
      <c r="AF15" s="110">
        <f t="shared" si="9"/>
        <v>0</v>
      </c>
      <c r="AG15" s="111"/>
      <c r="AH15" s="112"/>
      <c r="AI15" s="112"/>
      <c r="AJ15" s="112"/>
      <c r="AK15" s="112"/>
      <c r="AL15" s="116"/>
      <c r="AM15" s="110">
        <f t="shared" si="10"/>
        <v>0</v>
      </c>
      <c r="AN15" s="111"/>
      <c r="AO15" s="112"/>
      <c r="AP15" s="116"/>
      <c r="AQ15" s="114">
        <f t="shared" si="11"/>
        <v>0</v>
      </c>
      <c r="AR15" s="119"/>
      <c r="AS15" s="119"/>
      <c r="AT15" s="119"/>
      <c r="AU15" s="119"/>
      <c r="AV15" s="119"/>
      <c r="AW15" s="119"/>
      <c r="AX15" s="114">
        <f t="shared" si="12"/>
        <v>0</v>
      </c>
      <c r="AY15" s="111"/>
      <c r="AZ15" s="112"/>
      <c r="BA15" s="112"/>
      <c r="BB15" s="112"/>
      <c r="BC15" s="112"/>
      <c r="BD15" s="112"/>
      <c r="BE15" s="112"/>
      <c r="BF15" s="112"/>
      <c r="BG15" s="112"/>
      <c r="BH15" s="112"/>
      <c r="BI15" s="112"/>
      <c r="BJ15" s="112"/>
      <c r="BK15" s="112"/>
      <c r="BL15" s="112"/>
      <c r="BM15" s="112"/>
      <c r="BN15" s="112"/>
      <c r="BO15" s="116"/>
      <c r="BP15" s="114">
        <f t="shared" si="13"/>
        <v>0</v>
      </c>
      <c r="BQ15" s="111"/>
      <c r="BR15" s="116"/>
      <c r="BS15" s="110">
        <f t="shared" si="14"/>
        <v>0</v>
      </c>
      <c r="BT15" s="111"/>
      <c r="BU15" s="116"/>
    </row>
    <row r="16" spans="1:85" s="2" customFormat="1" hidden="1" x14ac:dyDescent="0.25">
      <c r="A16" s="89"/>
      <c r="B16" s="106"/>
      <c r="C16" s="107"/>
      <c r="D16" s="108"/>
      <c r="E16" s="108"/>
      <c r="F16" s="109"/>
      <c r="G16" s="94">
        <f t="shared" si="15"/>
        <v>0</v>
      </c>
      <c r="H16" s="110">
        <f t="shared" si="4"/>
        <v>0</v>
      </c>
      <c r="I16" s="111"/>
      <c r="J16" s="112"/>
      <c r="K16" s="113"/>
      <c r="L16" s="114">
        <f t="shared" si="5"/>
        <v>0</v>
      </c>
      <c r="M16" s="115"/>
      <c r="N16" s="116"/>
      <c r="O16" s="117">
        <f t="shared" si="6"/>
        <v>0</v>
      </c>
      <c r="P16" s="115"/>
      <c r="Q16" s="116"/>
      <c r="R16" s="117">
        <f t="shared" si="7"/>
        <v>0</v>
      </c>
      <c r="S16" s="115"/>
      <c r="T16" s="116"/>
      <c r="U16" s="118"/>
      <c r="V16" s="94">
        <f t="shared" si="16"/>
        <v>0</v>
      </c>
      <c r="W16" s="110">
        <f t="shared" si="17"/>
        <v>0</v>
      </c>
      <c r="X16" s="111"/>
      <c r="Y16" s="250"/>
      <c r="Z16" s="112"/>
      <c r="AA16" s="112"/>
      <c r="AB16" s="116"/>
      <c r="AC16" s="110">
        <f t="shared" si="8"/>
        <v>0</v>
      </c>
      <c r="AD16" s="111"/>
      <c r="AE16" s="116"/>
      <c r="AF16" s="110">
        <f t="shared" si="9"/>
        <v>0</v>
      </c>
      <c r="AG16" s="111"/>
      <c r="AH16" s="112"/>
      <c r="AI16" s="112"/>
      <c r="AJ16" s="112"/>
      <c r="AK16" s="112"/>
      <c r="AL16" s="116"/>
      <c r="AM16" s="110">
        <f t="shared" si="10"/>
        <v>0</v>
      </c>
      <c r="AN16" s="111"/>
      <c r="AO16" s="112"/>
      <c r="AP16" s="116"/>
      <c r="AQ16" s="114">
        <f t="shared" si="11"/>
        <v>0</v>
      </c>
      <c r="AR16" s="119"/>
      <c r="AS16" s="119"/>
      <c r="AT16" s="119"/>
      <c r="AU16" s="119"/>
      <c r="AV16" s="119"/>
      <c r="AW16" s="119"/>
      <c r="AX16" s="114">
        <f t="shared" si="12"/>
        <v>0</v>
      </c>
      <c r="AY16" s="111"/>
      <c r="AZ16" s="112"/>
      <c r="BA16" s="112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6"/>
      <c r="BP16" s="114">
        <f t="shared" si="13"/>
        <v>0</v>
      </c>
      <c r="BQ16" s="111"/>
      <c r="BR16" s="116"/>
      <c r="BS16" s="110">
        <f t="shared" si="14"/>
        <v>0</v>
      </c>
      <c r="BT16" s="111"/>
      <c r="BU16" s="116"/>
    </row>
    <row r="17" spans="1:73" s="2" customFormat="1" hidden="1" x14ac:dyDescent="0.25">
      <c r="A17" s="89"/>
      <c r="B17" s="106"/>
      <c r="C17" s="107"/>
      <c r="D17" s="108"/>
      <c r="E17" s="108"/>
      <c r="F17" s="109"/>
      <c r="G17" s="94">
        <f t="shared" si="15"/>
        <v>0</v>
      </c>
      <c r="H17" s="110">
        <f t="shared" si="4"/>
        <v>0</v>
      </c>
      <c r="I17" s="111"/>
      <c r="J17" s="112"/>
      <c r="K17" s="113"/>
      <c r="L17" s="114">
        <f t="shared" si="5"/>
        <v>0</v>
      </c>
      <c r="M17" s="115"/>
      <c r="N17" s="116"/>
      <c r="O17" s="117">
        <f t="shared" si="6"/>
        <v>0</v>
      </c>
      <c r="P17" s="115"/>
      <c r="Q17" s="116"/>
      <c r="R17" s="117">
        <f t="shared" si="7"/>
        <v>0</v>
      </c>
      <c r="S17" s="115"/>
      <c r="T17" s="116"/>
      <c r="U17" s="118"/>
      <c r="V17" s="94">
        <f t="shared" si="16"/>
        <v>0</v>
      </c>
      <c r="W17" s="110">
        <f t="shared" si="17"/>
        <v>0</v>
      </c>
      <c r="X17" s="111"/>
      <c r="Y17" s="250"/>
      <c r="Z17" s="112"/>
      <c r="AA17" s="112"/>
      <c r="AB17" s="116"/>
      <c r="AC17" s="110">
        <f t="shared" si="8"/>
        <v>0</v>
      </c>
      <c r="AD17" s="111"/>
      <c r="AE17" s="116"/>
      <c r="AF17" s="110">
        <f t="shared" si="9"/>
        <v>0</v>
      </c>
      <c r="AG17" s="111"/>
      <c r="AH17" s="112"/>
      <c r="AI17" s="112"/>
      <c r="AJ17" s="112"/>
      <c r="AK17" s="112"/>
      <c r="AL17" s="116"/>
      <c r="AM17" s="110">
        <f t="shared" si="10"/>
        <v>0</v>
      </c>
      <c r="AN17" s="111"/>
      <c r="AO17" s="112"/>
      <c r="AP17" s="116"/>
      <c r="AQ17" s="114">
        <f t="shared" si="11"/>
        <v>0</v>
      </c>
      <c r="AR17" s="119"/>
      <c r="AS17" s="119"/>
      <c r="AT17" s="119"/>
      <c r="AU17" s="119"/>
      <c r="AV17" s="119"/>
      <c r="AW17" s="119"/>
      <c r="AX17" s="114">
        <f t="shared" si="12"/>
        <v>0</v>
      </c>
      <c r="AY17" s="111"/>
      <c r="AZ17" s="112"/>
      <c r="BA17" s="112"/>
      <c r="BB17" s="112"/>
      <c r="BC17" s="112"/>
      <c r="BD17" s="112"/>
      <c r="BE17" s="112"/>
      <c r="BF17" s="112"/>
      <c r="BG17" s="112"/>
      <c r="BH17" s="112"/>
      <c r="BI17" s="112"/>
      <c r="BJ17" s="112"/>
      <c r="BK17" s="112"/>
      <c r="BL17" s="112"/>
      <c r="BM17" s="112"/>
      <c r="BN17" s="112"/>
      <c r="BO17" s="116"/>
      <c r="BP17" s="114">
        <f t="shared" si="13"/>
        <v>0</v>
      </c>
      <c r="BQ17" s="111"/>
      <c r="BR17" s="116"/>
      <c r="BS17" s="110">
        <f t="shared" si="14"/>
        <v>0</v>
      </c>
      <c r="BT17" s="111"/>
      <c r="BU17" s="116"/>
    </row>
    <row r="18" spans="1:73" s="2" customFormat="1" hidden="1" x14ac:dyDescent="0.25">
      <c r="A18" s="89"/>
      <c r="B18" s="106"/>
      <c r="C18" s="107"/>
      <c r="D18" s="108"/>
      <c r="E18" s="108"/>
      <c r="F18" s="109"/>
      <c r="G18" s="94">
        <f t="shared" si="15"/>
        <v>0</v>
      </c>
      <c r="H18" s="110">
        <f t="shared" si="4"/>
        <v>0</v>
      </c>
      <c r="I18" s="111"/>
      <c r="J18" s="112"/>
      <c r="K18" s="113"/>
      <c r="L18" s="114">
        <f t="shared" si="5"/>
        <v>0</v>
      </c>
      <c r="M18" s="115"/>
      <c r="N18" s="116"/>
      <c r="O18" s="117">
        <f t="shared" si="6"/>
        <v>0</v>
      </c>
      <c r="P18" s="115"/>
      <c r="Q18" s="116"/>
      <c r="R18" s="117">
        <f t="shared" si="7"/>
        <v>0</v>
      </c>
      <c r="S18" s="115"/>
      <c r="T18" s="116"/>
      <c r="U18" s="118"/>
      <c r="V18" s="94">
        <f t="shared" si="16"/>
        <v>0</v>
      </c>
      <c r="W18" s="110">
        <f t="shared" si="17"/>
        <v>0</v>
      </c>
      <c r="X18" s="111"/>
      <c r="Y18" s="250"/>
      <c r="Z18" s="112"/>
      <c r="AA18" s="112"/>
      <c r="AB18" s="116"/>
      <c r="AC18" s="110">
        <f t="shared" si="8"/>
        <v>0</v>
      </c>
      <c r="AD18" s="111"/>
      <c r="AE18" s="116"/>
      <c r="AF18" s="110">
        <f t="shared" si="9"/>
        <v>0</v>
      </c>
      <c r="AG18" s="111"/>
      <c r="AH18" s="112"/>
      <c r="AI18" s="112"/>
      <c r="AJ18" s="112"/>
      <c r="AK18" s="112"/>
      <c r="AL18" s="116"/>
      <c r="AM18" s="110">
        <f t="shared" si="10"/>
        <v>0</v>
      </c>
      <c r="AN18" s="111"/>
      <c r="AO18" s="112"/>
      <c r="AP18" s="116"/>
      <c r="AQ18" s="114">
        <f t="shared" si="11"/>
        <v>0</v>
      </c>
      <c r="AR18" s="119"/>
      <c r="AS18" s="119"/>
      <c r="AT18" s="119"/>
      <c r="AU18" s="119"/>
      <c r="AV18" s="119"/>
      <c r="AW18" s="119"/>
      <c r="AX18" s="114">
        <f t="shared" si="12"/>
        <v>0</v>
      </c>
      <c r="AY18" s="111"/>
      <c r="AZ18" s="112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6"/>
      <c r="BP18" s="114">
        <f t="shared" si="13"/>
        <v>0</v>
      </c>
      <c r="BQ18" s="111"/>
      <c r="BR18" s="116"/>
      <c r="BS18" s="110">
        <f t="shared" si="14"/>
        <v>0</v>
      </c>
      <c r="BT18" s="111"/>
      <c r="BU18" s="116"/>
    </row>
    <row r="19" spans="1:73" s="2" customFormat="1" hidden="1" x14ac:dyDescent="0.25">
      <c r="A19" s="89"/>
      <c r="B19" s="106"/>
      <c r="C19" s="107"/>
      <c r="D19" s="108"/>
      <c r="E19" s="108"/>
      <c r="F19" s="109"/>
      <c r="G19" s="94">
        <f t="shared" si="15"/>
        <v>0</v>
      </c>
      <c r="H19" s="110">
        <f t="shared" si="4"/>
        <v>0</v>
      </c>
      <c r="I19" s="111"/>
      <c r="J19" s="112"/>
      <c r="K19" s="113"/>
      <c r="L19" s="114">
        <f t="shared" si="5"/>
        <v>0</v>
      </c>
      <c r="M19" s="115"/>
      <c r="N19" s="116"/>
      <c r="O19" s="117">
        <f t="shared" si="6"/>
        <v>0</v>
      </c>
      <c r="P19" s="115"/>
      <c r="Q19" s="116"/>
      <c r="R19" s="117">
        <f t="shared" si="7"/>
        <v>0</v>
      </c>
      <c r="S19" s="115"/>
      <c r="T19" s="116"/>
      <c r="U19" s="118"/>
      <c r="V19" s="94">
        <f t="shared" si="16"/>
        <v>0</v>
      </c>
      <c r="W19" s="110">
        <f t="shared" si="17"/>
        <v>0</v>
      </c>
      <c r="X19" s="111"/>
      <c r="Y19" s="250"/>
      <c r="Z19" s="112"/>
      <c r="AA19" s="112"/>
      <c r="AB19" s="116"/>
      <c r="AC19" s="110">
        <f t="shared" si="8"/>
        <v>0</v>
      </c>
      <c r="AD19" s="111"/>
      <c r="AE19" s="116"/>
      <c r="AF19" s="110">
        <f t="shared" si="9"/>
        <v>0</v>
      </c>
      <c r="AG19" s="111"/>
      <c r="AH19" s="112"/>
      <c r="AI19" s="112"/>
      <c r="AJ19" s="112"/>
      <c r="AK19" s="112"/>
      <c r="AL19" s="116"/>
      <c r="AM19" s="110">
        <f t="shared" si="10"/>
        <v>0</v>
      </c>
      <c r="AN19" s="111"/>
      <c r="AO19" s="112"/>
      <c r="AP19" s="116"/>
      <c r="AQ19" s="114">
        <f t="shared" si="11"/>
        <v>0</v>
      </c>
      <c r="AR19" s="119"/>
      <c r="AS19" s="119"/>
      <c r="AT19" s="119"/>
      <c r="AU19" s="119"/>
      <c r="AV19" s="119"/>
      <c r="AW19" s="119"/>
      <c r="AX19" s="114">
        <f t="shared" si="12"/>
        <v>0</v>
      </c>
      <c r="AY19" s="111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6"/>
      <c r="BP19" s="114">
        <f t="shared" si="13"/>
        <v>0</v>
      </c>
      <c r="BQ19" s="111"/>
      <c r="BR19" s="116"/>
      <c r="BS19" s="110">
        <f t="shared" si="14"/>
        <v>0</v>
      </c>
      <c r="BT19" s="111"/>
      <c r="BU19" s="116"/>
    </row>
    <row r="20" spans="1:73" s="2" customFormat="1" hidden="1" x14ac:dyDescent="0.25">
      <c r="A20" s="89"/>
      <c r="B20" s="106"/>
      <c r="C20" s="107"/>
      <c r="D20" s="108"/>
      <c r="E20" s="108"/>
      <c r="F20" s="109"/>
      <c r="G20" s="94">
        <f t="shared" si="15"/>
        <v>0</v>
      </c>
      <c r="H20" s="110">
        <f t="shared" si="4"/>
        <v>0</v>
      </c>
      <c r="I20" s="111"/>
      <c r="J20" s="112"/>
      <c r="K20" s="113"/>
      <c r="L20" s="114">
        <f t="shared" si="5"/>
        <v>0</v>
      </c>
      <c r="M20" s="115"/>
      <c r="N20" s="116"/>
      <c r="O20" s="117">
        <f t="shared" si="6"/>
        <v>0</v>
      </c>
      <c r="P20" s="115"/>
      <c r="Q20" s="116"/>
      <c r="R20" s="117">
        <f t="shared" si="7"/>
        <v>0</v>
      </c>
      <c r="S20" s="115"/>
      <c r="T20" s="116"/>
      <c r="U20" s="118"/>
      <c r="V20" s="94">
        <f>SUM(W20,AC20,AF20,AM20,AQ20,AX20,BP20,BS20)</f>
        <v>0</v>
      </c>
      <c r="W20" s="110">
        <f>SUM(X20:AB20)</f>
        <v>0</v>
      </c>
      <c r="X20" s="111"/>
      <c r="Y20" s="250"/>
      <c r="Z20" s="112"/>
      <c r="AA20" s="112"/>
      <c r="AB20" s="116"/>
      <c r="AC20" s="110">
        <f>SUM(AD20:AE20)</f>
        <v>0</v>
      </c>
      <c r="AD20" s="111"/>
      <c r="AE20" s="116"/>
      <c r="AF20" s="110">
        <f t="shared" si="9"/>
        <v>0</v>
      </c>
      <c r="AG20" s="111"/>
      <c r="AH20" s="112"/>
      <c r="AI20" s="112"/>
      <c r="AJ20" s="112"/>
      <c r="AK20" s="112"/>
      <c r="AL20" s="116"/>
      <c r="AM20" s="110">
        <f t="shared" si="10"/>
        <v>0</v>
      </c>
      <c r="AN20" s="111"/>
      <c r="AO20" s="112"/>
      <c r="AP20" s="116"/>
      <c r="AQ20" s="114">
        <f t="shared" si="11"/>
        <v>0</v>
      </c>
      <c r="AR20" s="119"/>
      <c r="AS20" s="119"/>
      <c r="AT20" s="119"/>
      <c r="AU20" s="119"/>
      <c r="AV20" s="119"/>
      <c r="AW20" s="119"/>
      <c r="AX20" s="114">
        <f t="shared" si="12"/>
        <v>0</v>
      </c>
      <c r="AY20" s="111"/>
      <c r="AZ20" s="112"/>
      <c r="BA20" s="112"/>
      <c r="BB20" s="112"/>
      <c r="BC20" s="112"/>
      <c r="BD20" s="112"/>
      <c r="BE20" s="112"/>
      <c r="BF20" s="112"/>
      <c r="BG20" s="112"/>
      <c r="BH20" s="112"/>
      <c r="BI20" s="112"/>
      <c r="BJ20" s="112"/>
      <c r="BK20" s="112"/>
      <c r="BL20" s="112"/>
      <c r="BM20" s="112"/>
      <c r="BN20" s="112"/>
      <c r="BO20" s="116"/>
      <c r="BP20" s="114">
        <f t="shared" si="13"/>
        <v>0</v>
      </c>
      <c r="BQ20" s="111"/>
      <c r="BR20" s="116"/>
      <c r="BS20" s="110">
        <f t="shared" si="14"/>
        <v>0</v>
      </c>
      <c r="BT20" s="111"/>
      <c r="BU20" s="116"/>
    </row>
    <row r="21" spans="1:73" s="2" customFormat="1" hidden="1" x14ac:dyDescent="0.25">
      <c r="A21" s="89"/>
      <c r="B21" s="106"/>
      <c r="C21" s="107"/>
      <c r="D21" s="108"/>
      <c r="E21" s="108"/>
      <c r="F21" s="109"/>
      <c r="G21" s="94">
        <f t="shared" si="15"/>
        <v>0</v>
      </c>
      <c r="H21" s="110">
        <f t="shared" si="4"/>
        <v>0</v>
      </c>
      <c r="I21" s="111"/>
      <c r="J21" s="112"/>
      <c r="K21" s="113"/>
      <c r="L21" s="114">
        <f t="shared" si="5"/>
        <v>0</v>
      </c>
      <c r="M21" s="115"/>
      <c r="N21" s="116"/>
      <c r="O21" s="117">
        <f t="shared" si="6"/>
        <v>0</v>
      </c>
      <c r="P21" s="115"/>
      <c r="Q21" s="116"/>
      <c r="R21" s="117">
        <f t="shared" si="7"/>
        <v>0</v>
      </c>
      <c r="S21" s="115"/>
      <c r="T21" s="116"/>
      <c r="U21" s="118"/>
      <c r="V21" s="94">
        <f t="shared" si="16"/>
        <v>0</v>
      </c>
      <c r="W21" s="110">
        <f t="shared" si="17"/>
        <v>0</v>
      </c>
      <c r="X21" s="111"/>
      <c r="Y21" s="250"/>
      <c r="Z21" s="112"/>
      <c r="AA21" s="112"/>
      <c r="AB21" s="116"/>
      <c r="AC21" s="110">
        <f t="shared" si="8"/>
        <v>0</v>
      </c>
      <c r="AD21" s="111"/>
      <c r="AE21" s="116"/>
      <c r="AF21" s="110">
        <f t="shared" si="9"/>
        <v>0</v>
      </c>
      <c r="AG21" s="111"/>
      <c r="AH21" s="112"/>
      <c r="AI21" s="112"/>
      <c r="AJ21" s="112"/>
      <c r="AK21" s="112"/>
      <c r="AL21" s="116"/>
      <c r="AM21" s="110">
        <f t="shared" si="10"/>
        <v>0</v>
      </c>
      <c r="AN21" s="111"/>
      <c r="AO21" s="112"/>
      <c r="AP21" s="116"/>
      <c r="AQ21" s="114">
        <f t="shared" si="11"/>
        <v>0</v>
      </c>
      <c r="AR21" s="119"/>
      <c r="AS21" s="119"/>
      <c r="AT21" s="119"/>
      <c r="AU21" s="119"/>
      <c r="AV21" s="119"/>
      <c r="AW21" s="119"/>
      <c r="AX21" s="114">
        <f t="shared" si="12"/>
        <v>0</v>
      </c>
      <c r="AY21" s="111"/>
      <c r="AZ21" s="112"/>
      <c r="BA21" s="112"/>
      <c r="BB21" s="112"/>
      <c r="BC21" s="112"/>
      <c r="BD21" s="112"/>
      <c r="BE21" s="112"/>
      <c r="BF21" s="112"/>
      <c r="BG21" s="112"/>
      <c r="BH21" s="112"/>
      <c r="BI21" s="112"/>
      <c r="BJ21" s="112"/>
      <c r="BK21" s="112"/>
      <c r="BL21" s="112"/>
      <c r="BM21" s="112"/>
      <c r="BN21" s="112"/>
      <c r="BO21" s="116"/>
      <c r="BP21" s="114">
        <f t="shared" si="13"/>
        <v>0</v>
      </c>
      <c r="BQ21" s="111"/>
      <c r="BR21" s="116"/>
      <c r="BS21" s="110">
        <f t="shared" si="14"/>
        <v>0</v>
      </c>
      <c r="BT21" s="111"/>
      <c r="BU21" s="116"/>
    </row>
    <row r="22" spans="1:73" s="2" customFormat="1" hidden="1" x14ac:dyDescent="0.25">
      <c r="A22" s="89"/>
      <c r="B22" s="106"/>
      <c r="C22" s="107"/>
      <c r="D22" s="108"/>
      <c r="E22" s="108"/>
      <c r="F22" s="109"/>
      <c r="G22" s="94">
        <f t="shared" si="15"/>
        <v>0</v>
      </c>
      <c r="H22" s="110">
        <f t="shared" si="4"/>
        <v>0</v>
      </c>
      <c r="I22" s="111"/>
      <c r="J22" s="112"/>
      <c r="K22" s="113"/>
      <c r="L22" s="114">
        <f t="shared" si="5"/>
        <v>0</v>
      </c>
      <c r="M22" s="115"/>
      <c r="N22" s="116"/>
      <c r="O22" s="117">
        <f t="shared" si="6"/>
        <v>0</v>
      </c>
      <c r="P22" s="115"/>
      <c r="Q22" s="116"/>
      <c r="R22" s="117">
        <f t="shared" si="7"/>
        <v>0</v>
      </c>
      <c r="S22" s="115"/>
      <c r="T22" s="116"/>
      <c r="U22" s="118"/>
      <c r="V22" s="94">
        <f t="shared" si="16"/>
        <v>0</v>
      </c>
      <c r="W22" s="110">
        <f t="shared" si="17"/>
        <v>0</v>
      </c>
      <c r="X22" s="111"/>
      <c r="Y22" s="250"/>
      <c r="Z22" s="112"/>
      <c r="AA22" s="112"/>
      <c r="AB22" s="116"/>
      <c r="AC22" s="110">
        <f t="shared" si="8"/>
        <v>0</v>
      </c>
      <c r="AD22" s="111"/>
      <c r="AE22" s="116"/>
      <c r="AF22" s="110">
        <f t="shared" si="9"/>
        <v>0</v>
      </c>
      <c r="AG22" s="111"/>
      <c r="AH22" s="112"/>
      <c r="AI22" s="112"/>
      <c r="AJ22" s="112"/>
      <c r="AK22" s="112"/>
      <c r="AL22" s="116"/>
      <c r="AM22" s="110">
        <f t="shared" si="10"/>
        <v>0</v>
      </c>
      <c r="AN22" s="111"/>
      <c r="AO22" s="112"/>
      <c r="AP22" s="116"/>
      <c r="AQ22" s="114">
        <f t="shared" si="11"/>
        <v>0</v>
      </c>
      <c r="AR22" s="119"/>
      <c r="AS22" s="119"/>
      <c r="AT22" s="119"/>
      <c r="AU22" s="119"/>
      <c r="AV22" s="119"/>
      <c r="AW22" s="119"/>
      <c r="AX22" s="114">
        <f t="shared" si="12"/>
        <v>0</v>
      </c>
      <c r="AY22" s="111"/>
      <c r="AZ22" s="112"/>
      <c r="BA22" s="112"/>
      <c r="BB22" s="112"/>
      <c r="BC22" s="112"/>
      <c r="BD22" s="112"/>
      <c r="BE22" s="112"/>
      <c r="BF22" s="112"/>
      <c r="BG22" s="112"/>
      <c r="BH22" s="112"/>
      <c r="BI22" s="112"/>
      <c r="BJ22" s="112"/>
      <c r="BK22" s="112"/>
      <c r="BL22" s="112"/>
      <c r="BM22" s="112"/>
      <c r="BN22" s="112"/>
      <c r="BO22" s="116"/>
      <c r="BP22" s="114">
        <f t="shared" si="13"/>
        <v>0</v>
      </c>
      <c r="BQ22" s="111"/>
      <c r="BR22" s="116"/>
      <c r="BS22" s="110">
        <f t="shared" si="14"/>
        <v>0</v>
      </c>
      <c r="BT22" s="111"/>
      <c r="BU22" s="116"/>
    </row>
    <row r="23" spans="1:73" s="2" customFormat="1" hidden="1" x14ac:dyDescent="0.25">
      <c r="A23" s="89"/>
      <c r="B23" s="106"/>
      <c r="C23" s="107"/>
      <c r="D23" s="108"/>
      <c r="E23" s="108"/>
      <c r="F23" s="109"/>
      <c r="G23" s="94">
        <f t="shared" si="15"/>
        <v>0</v>
      </c>
      <c r="H23" s="110">
        <f t="shared" si="4"/>
        <v>0</v>
      </c>
      <c r="I23" s="111"/>
      <c r="J23" s="112"/>
      <c r="K23" s="113"/>
      <c r="L23" s="114">
        <f t="shared" si="5"/>
        <v>0</v>
      </c>
      <c r="M23" s="115"/>
      <c r="N23" s="116"/>
      <c r="O23" s="117">
        <f t="shared" si="6"/>
        <v>0</v>
      </c>
      <c r="P23" s="115"/>
      <c r="Q23" s="116"/>
      <c r="R23" s="117">
        <f t="shared" si="7"/>
        <v>0</v>
      </c>
      <c r="S23" s="115"/>
      <c r="T23" s="116"/>
      <c r="U23" s="118"/>
      <c r="V23" s="94">
        <f t="shared" si="16"/>
        <v>0</v>
      </c>
      <c r="W23" s="110">
        <f t="shared" si="17"/>
        <v>0</v>
      </c>
      <c r="X23" s="111"/>
      <c r="Y23" s="250"/>
      <c r="Z23" s="112"/>
      <c r="AA23" s="112"/>
      <c r="AB23" s="116"/>
      <c r="AC23" s="110">
        <f t="shared" si="8"/>
        <v>0</v>
      </c>
      <c r="AD23" s="111"/>
      <c r="AE23" s="116"/>
      <c r="AF23" s="110">
        <f>SUM(AG23:AL23)</f>
        <v>0</v>
      </c>
      <c r="AG23" s="111"/>
      <c r="AH23" s="112"/>
      <c r="AI23" s="112"/>
      <c r="AJ23" s="112"/>
      <c r="AK23" s="112"/>
      <c r="AL23" s="116"/>
      <c r="AM23" s="110">
        <f t="shared" si="10"/>
        <v>0</v>
      </c>
      <c r="AN23" s="111"/>
      <c r="AO23" s="112"/>
      <c r="AP23" s="116"/>
      <c r="AQ23" s="114">
        <f t="shared" si="11"/>
        <v>0</v>
      </c>
      <c r="AR23" s="119"/>
      <c r="AS23" s="119"/>
      <c r="AT23" s="119"/>
      <c r="AU23" s="119"/>
      <c r="AV23" s="119"/>
      <c r="AW23" s="119"/>
      <c r="AX23" s="114">
        <f t="shared" si="12"/>
        <v>0</v>
      </c>
      <c r="AY23" s="111"/>
      <c r="AZ23" s="112"/>
      <c r="BA23" s="112"/>
      <c r="BB23" s="112"/>
      <c r="BC23" s="112"/>
      <c r="BD23" s="112"/>
      <c r="BE23" s="112"/>
      <c r="BF23" s="112"/>
      <c r="BG23" s="112"/>
      <c r="BH23" s="112"/>
      <c r="BI23" s="112"/>
      <c r="BJ23" s="112"/>
      <c r="BK23" s="112"/>
      <c r="BL23" s="112"/>
      <c r="BM23" s="112"/>
      <c r="BN23" s="112"/>
      <c r="BO23" s="116"/>
      <c r="BP23" s="114">
        <f t="shared" si="13"/>
        <v>0</v>
      </c>
      <c r="BQ23" s="111"/>
      <c r="BR23" s="116"/>
      <c r="BS23" s="110">
        <f t="shared" si="14"/>
        <v>0</v>
      </c>
      <c r="BT23" s="111"/>
      <c r="BU23" s="116"/>
    </row>
    <row r="24" spans="1:73" s="2" customFormat="1" hidden="1" x14ac:dyDescent="0.25">
      <c r="A24" s="89"/>
      <c r="B24" s="106"/>
      <c r="C24" s="107"/>
      <c r="D24" s="108"/>
      <c r="E24" s="108"/>
      <c r="F24" s="109"/>
      <c r="G24" s="94">
        <f t="shared" si="15"/>
        <v>0</v>
      </c>
      <c r="H24" s="110">
        <f t="shared" si="4"/>
        <v>0</v>
      </c>
      <c r="I24" s="111"/>
      <c r="J24" s="112"/>
      <c r="K24" s="113"/>
      <c r="L24" s="114">
        <f t="shared" si="5"/>
        <v>0</v>
      </c>
      <c r="M24" s="115"/>
      <c r="N24" s="116"/>
      <c r="O24" s="117">
        <f t="shared" si="6"/>
        <v>0</v>
      </c>
      <c r="P24" s="115"/>
      <c r="Q24" s="116"/>
      <c r="R24" s="117">
        <f t="shared" si="7"/>
        <v>0</v>
      </c>
      <c r="S24" s="115"/>
      <c r="T24" s="116"/>
      <c r="U24" s="118"/>
      <c r="V24" s="94">
        <f t="shared" si="16"/>
        <v>0</v>
      </c>
      <c r="W24" s="110">
        <f t="shared" si="17"/>
        <v>0</v>
      </c>
      <c r="X24" s="111"/>
      <c r="Y24" s="250"/>
      <c r="Z24" s="112"/>
      <c r="AA24" s="112"/>
      <c r="AB24" s="116"/>
      <c r="AC24" s="110">
        <f t="shared" si="8"/>
        <v>0</v>
      </c>
      <c r="AD24" s="111"/>
      <c r="AE24" s="116"/>
      <c r="AF24" s="110">
        <f t="shared" si="9"/>
        <v>0</v>
      </c>
      <c r="AG24" s="111"/>
      <c r="AH24" s="112"/>
      <c r="AI24" s="112"/>
      <c r="AJ24" s="112"/>
      <c r="AK24" s="112"/>
      <c r="AL24" s="116"/>
      <c r="AM24" s="110">
        <f t="shared" si="10"/>
        <v>0</v>
      </c>
      <c r="AN24" s="111"/>
      <c r="AO24" s="112"/>
      <c r="AP24" s="116"/>
      <c r="AQ24" s="114">
        <f t="shared" si="11"/>
        <v>0</v>
      </c>
      <c r="AR24" s="119"/>
      <c r="AS24" s="119"/>
      <c r="AT24" s="119"/>
      <c r="AU24" s="119"/>
      <c r="AV24" s="119"/>
      <c r="AW24" s="119"/>
      <c r="AX24" s="114">
        <f t="shared" si="12"/>
        <v>0</v>
      </c>
      <c r="AY24" s="111"/>
      <c r="AZ24" s="112"/>
      <c r="BA24" s="112"/>
      <c r="BB24" s="112"/>
      <c r="BC24" s="112"/>
      <c r="BD24" s="112"/>
      <c r="BE24" s="112"/>
      <c r="BF24" s="112"/>
      <c r="BG24" s="112"/>
      <c r="BH24" s="112"/>
      <c r="BI24" s="112"/>
      <c r="BJ24" s="112"/>
      <c r="BK24" s="112"/>
      <c r="BL24" s="112"/>
      <c r="BM24" s="112"/>
      <c r="BN24" s="112"/>
      <c r="BO24" s="116"/>
      <c r="BP24" s="114">
        <f t="shared" si="13"/>
        <v>0</v>
      </c>
      <c r="BQ24" s="111"/>
      <c r="BR24" s="116"/>
      <c r="BS24" s="110">
        <f t="shared" si="14"/>
        <v>0</v>
      </c>
      <c r="BT24" s="111"/>
      <c r="BU24" s="116"/>
    </row>
    <row r="25" spans="1:73" s="2" customFormat="1" ht="15.75" hidden="1" thickBot="1" x14ac:dyDescent="0.3">
      <c r="A25" s="89"/>
      <c r="B25" s="120"/>
      <c r="C25" s="121"/>
      <c r="D25" s="122"/>
      <c r="E25" s="122"/>
      <c r="F25" s="123"/>
      <c r="G25" s="124">
        <f t="shared" si="15"/>
        <v>0</v>
      </c>
      <c r="H25" s="125">
        <f t="shared" si="4"/>
        <v>0</v>
      </c>
      <c r="I25" s="126"/>
      <c r="J25" s="127"/>
      <c r="K25" s="128"/>
      <c r="L25" s="129">
        <f t="shared" si="5"/>
        <v>0</v>
      </c>
      <c r="M25" s="125"/>
      <c r="N25" s="130"/>
      <c r="O25" s="131">
        <f t="shared" si="6"/>
        <v>0</v>
      </c>
      <c r="P25" s="125"/>
      <c r="Q25" s="130"/>
      <c r="R25" s="131">
        <f t="shared" si="7"/>
        <v>0</v>
      </c>
      <c r="S25" s="125"/>
      <c r="T25" s="130"/>
      <c r="U25" s="132"/>
      <c r="V25" s="133">
        <f t="shared" si="16"/>
        <v>0</v>
      </c>
      <c r="W25" s="125">
        <f t="shared" si="17"/>
        <v>0</v>
      </c>
      <c r="X25" s="126"/>
      <c r="Y25" s="251"/>
      <c r="Z25" s="127"/>
      <c r="AA25" s="127"/>
      <c r="AB25" s="130"/>
      <c r="AC25" s="125">
        <f t="shared" si="8"/>
        <v>0</v>
      </c>
      <c r="AD25" s="126"/>
      <c r="AE25" s="130"/>
      <c r="AF25" s="125">
        <f t="shared" si="9"/>
        <v>0</v>
      </c>
      <c r="AG25" s="126"/>
      <c r="AH25" s="127"/>
      <c r="AI25" s="127"/>
      <c r="AJ25" s="127"/>
      <c r="AK25" s="127"/>
      <c r="AL25" s="130"/>
      <c r="AM25" s="125">
        <f t="shared" si="10"/>
        <v>0</v>
      </c>
      <c r="AN25" s="126"/>
      <c r="AO25" s="127"/>
      <c r="AP25" s="130"/>
      <c r="AQ25" s="134">
        <f t="shared" si="11"/>
        <v>0</v>
      </c>
      <c r="AR25" s="134"/>
      <c r="AS25" s="134"/>
      <c r="AT25" s="134"/>
      <c r="AU25" s="134"/>
      <c r="AV25" s="134"/>
      <c r="AW25" s="134"/>
      <c r="AX25" s="134">
        <f t="shared" si="12"/>
        <v>0</v>
      </c>
      <c r="AY25" s="126"/>
      <c r="AZ25" s="127"/>
      <c r="BA25" s="127"/>
      <c r="BB25" s="127"/>
      <c r="BC25" s="127"/>
      <c r="BD25" s="127"/>
      <c r="BE25" s="127"/>
      <c r="BF25" s="127"/>
      <c r="BG25" s="127"/>
      <c r="BH25" s="127"/>
      <c r="BI25" s="127"/>
      <c r="BJ25" s="127"/>
      <c r="BK25" s="127"/>
      <c r="BL25" s="127"/>
      <c r="BM25" s="127"/>
      <c r="BN25" s="127"/>
      <c r="BO25" s="130"/>
      <c r="BP25" s="134">
        <f t="shared" si="13"/>
        <v>0</v>
      </c>
      <c r="BQ25" s="126"/>
      <c r="BR25" s="130"/>
      <c r="BS25" s="125">
        <f t="shared" si="14"/>
        <v>0</v>
      </c>
      <c r="BT25" s="126"/>
      <c r="BU25" s="130"/>
    </row>
    <row r="26" spans="1:73" s="59" customFormat="1" ht="14.25" hidden="1" x14ac:dyDescent="0.25">
      <c r="A26" s="74" t="s">
        <v>3</v>
      </c>
      <c r="B26" s="75"/>
      <c r="C26" s="76"/>
      <c r="D26" s="77"/>
      <c r="E26" s="77"/>
      <c r="F26" s="78"/>
      <c r="G26" s="79">
        <f>SUM(G27:G43)</f>
        <v>0</v>
      </c>
      <c r="H26" s="80">
        <f>SUM(I26:K26)</f>
        <v>0</v>
      </c>
      <c r="I26" s="81">
        <f>SUM(I27:I43)</f>
        <v>0</v>
      </c>
      <c r="J26" s="82">
        <f t="shared" ref="J26:U26" si="18">SUM(J27:J43)</f>
        <v>0</v>
      </c>
      <c r="K26" s="83">
        <f t="shared" si="18"/>
        <v>0</v>
      </c>
      <c r="L26" s="84">
        <f t="shared" si="18"/>
        <v>0</v>
      </c>
      <c r="M26" s="81">
        <f t="shared" si="18"/>
        <v>0</v>
      </c>
      <c r="N26" s="86">
        <f t="shared" si="18"/>
        <v>0</v>
      </c>
      <c r="O26" s="84">
        <f t="shared" si="18"/>
        <v>0</v>
      </c>
      <c r="P26" s="81">
        <f t="shared" si="18"/>
        <v>0</v>
      </c>
      <c r="Q26" s="86">
        <f t="shared" si="18"/>
        <v>0</v>
      </c>
      <c r="R26" s="84">
        <f t="shared" si="18"/>
        <v>0</v>
      </c>
      <c r="S26" s="81">
        <f t="shared" si="18"/>
        <v>0</v>
      </c>
      <c r="T26" s="86">
        <f t="shared" si="18"/>
        <v>0</v>
      </c>
      <c r="U26" s="87">
        <f t="shared" si="18"/>
        <v>0</v>
      </c>
      <c r="V26" s="79">
        <f>SUM(V27:V43)</f>
        <v>0</v>
      </c>
      <c r="W26" s="80">
        <f t="shared" ref="W26" si="19">SUM(W27:W43)</f>
        <v>0</v>
      </c>
      <c r="X26" s="81">
        <f>SUM(X27:X43)</f>
        <v>0</v>
      </c>
      <c r="Y26" s="85"/>
      <c r="Z26" s="82">
        <f t="shared" ref="Z26:BR26" si="20">SUM(Z27:Z43)</f>
        <v>0</v>
      </c>
      <c r="AA26" s="82">
        <f t="shared" si="20"/>
        <v>0</v>
      </c>
      <c r="AB26" s="86">
        <f t="shared" si="20"/>
        <v>0</v>
      </c>
      <c r="AC26" s="80">
        <f t="shared" si="20"/>
        <v>0</v>
      </c>
      <c r="AD26" s="81">
        <f t="shared" si="20"/>
        <v>0</v>
      </c>
      <c r="AE26" s="86">
        <f t="shared" si="20"/>
        <v>0</v>
      </c>
      <c r="AF26" s="80">
        <f t="shared" si="20"/>
        <v>0</v>
      </c>
      <c r="AG26" s="81">
        <f t="shared" si="20"/>
        <v>0</v>
      </c>
      <c r="AH26" s="82">
        <f t="shared" si="20"/>
        <v>0</v>
      </c>
      <c r="AI26" s="82">
        <f t="shared" si="20"/>
        <v>0</v>
      </c>
      <c r="AJ26" s="82">
        <f t="shared" si="20"/>
        <v>0</v>
      </c>
      <c r="AK26" s="82">
        <f t="shared" si="20"/>
        <v>0</v>
      </c>
      <c r="AL26" s="86">
        <f t="shared" si="20"/>
        <v>0</v>
      </c>
      <c r="AM26" s="80">
        <f t="shared" si="20"/>
        <v>0</v>
      </c>
      <c r="AN26" s="81">
        <f t="shared" si="20"/>
        <v>0</v>
      </c>
      <c r="AO26" s="82">
        <f t="shared" si="20"/>
        <v>0</v>
      </c>
      <c r="AP26" s="86">
        <f t="shared" si="20"/>
        <v>0</v>
      </c>
      <c r="AQ26" s="84">
        <f t="shared" si="20"/>
        <v>0</v>
      </c>
      <c r="AR26" s="88">
        <f t="shared" si="20"/>
        <v>0</v>
      </c>
      <c r="AS26" s="88">
        <f t="shared" si="20"/>
        <v>0</v>
      </c>
      <c r="AT26" s="88">
        <f t="shared" si="20"/>
        <v>0</v>
      </c>
      <c r="AU26" s="88">
        <f t="shared" si="20"/>
        <v>0</v>
      </c>
      <c r="AV26" s="88">
        <f t="shared" si="20"/>
        <v>0</v>
      </c>
      <c r="AW26" s="88">
        <f t="shared" si="20"/>
        <v>0</v>
      </c>
      <c r="AX26" s="84">
        <f t="shared" si="20"/>
        <v>0</v>
      </c>
      <c r="AY26" s="81">
        <f t="shared" si="20"/>
        <v>0</v>
      </c>
      <c r="AZ26" s="82">
        <f t="shared" si="20"/>
        <v>0</v>
      </c>
      <c r="BA26" s="82">
        <f t="shared" si="20"/>
        <v>0</v>
      </c>
      <c r="BB26" s="82">
        <f t="shared" si="20"/>
        <v>0</v>
      </c>
      <c r="BC26" s="82">
        <f t="shared" si="20"/>
        <v>0</v>
      </c>
      <c r="BD26" s="82">
        <f t="shared" si="20"/>
        <v>0</v>
      </c>
      <c r="BE26" s="82">
        <f t="shared" si="20"/>
        <v>0</v>
      </c>
      <c r="BF26" s="82">
        <f t="shared" si="20"/>
        <v>0</v>
      </c>
      <c r="BG26" s="82">
        <f t="shared" si="20"/>
        <v>0</v>
      </c>
      <c r="BH26" s="82">
        <f t="shared" si="20"/>
        <v>0</v>
      </c>
      <c r="BI26" s="82">
        <f t="shared" si="20"/>
        <v>0</v>
      </c>
      <c r="BJ26" s="82">
        <f t="shared" si="20"/>
        <v>0</v>
      </c>
      <c r="BK26" s="82">
        <f t="shared" si="20"/>
        <v>0</v>
      </c>
      <c r="BL26" s="82">
        <f t="shared" si="20"/>
        <v>0</v>
      </c>
      <c r="BM26" s="82">
        <f t="shared" ref="BM26" si="21">SUM(BM27:BM43)</f>
        <v>0</v>
      </c>
      <c r="BN26" s="82">
        <f t="shared" si="20"/>
        <v>0</v>
      </c>
      <c r="BO26" s="86">
        <f t="shared" si="20"/>
        <v>0</v>
      </c>
      <c r="BP26" s="84">
        <f t="shared" si="20"/>
        <v>0</v>
      </c>
      <c r="BQ26" s="81">
        <f t="shared" si="20"/>
        <v>0</v>
      </c>
      <c r="BR26" s="86">
        <f t="shared" si="20"/>
        <v>0</v>
      </c>
      <c r="BS26" s="80">
        <f>SUM(BS27:BS43)</f>
        <v>0</v>
      </c>
      <c r="BT26" s="81">
        <f>SUM(BT27:BT43)</f>
        <v>0</v>
      </c>
      <c r="BU26" s="86">
        <f t="shared" ref="BU26" si="22">SUM(BU27:BU43)</f>
        <v>0</v>
      </c>
    </row>
    <row r="27" spans="1:73" s="2" customFormat="1" hidden="1" x14ac:dyDescent="0.25">
      <c r="A27" s="89"/>
      <c r="B27" s="90"/>
      <c r="C27" s="91" t="s">
        <v>212</v>
      </c>
      <c r="D27" s="247" t="s">
        <v>213</v>
      </c>
      <c r="E27" s="92">
        <v>21</v>
      </c>
      <c r="F27" s="93"/>
      <c r="G27" s="94">
        <f>SUM(U27,R27,O27,L27,H27)</f>
        <v>0</v>
      </c>
      <c r="H27" s="95">
        <f>SUM(I27:K27)</f>
        <v>0</v>
      </c>
      <c r="I27" s="96"/>
      <c r="J27" s="97"/>
      <c r="K27" s="98"/>
      <c r="L27" s="99">
        <f>SUM(M27:N27)</f>
        <v>0</v>
      </c>
      <c r="M27" s="100"/>
      <c r="N27" s="101"/>
      <c r="O27" s="102">
        <f>SUM(P27:Q27)</f>
        <v>0</v>
      </c>
      <c r="P27" s="100"/>
      <c r="Q27" s="101"/>
      <c r="R27" s="102">
        <f>SUM(S27:T27)</f>
        <v>0</v>
      </c>
      <c r="S27" s="100"/>
      <c r="T27" s="101"/>
      <c r="U27" s="103"/>
      <c r="V27" s="104">
        <f>SUM(W27,AC27,AF27,AM27,AQ27,AX27,BP27,BS27)</f>
        <v>0</v>
      </c>
      <c r="W27" s="95">
        <f>SUM(X27:AB27)</f>
        <v>0</v>
      </c>
      <c r="X27" s="96"/>
      <c r="Y27" s="249"/>
      <c r="Z27" s="97"/>
      <c r="AA27" s="97"/>
      <c r="AB27" s="101"/>
      <c r="AC27" s="95">
        <f>SUM(AD27:AE27)</f>
        <v>0</v>
      </c>
      <c r="AD27" s="96"/>
      <c r="AE27" s="101"/>
      <c r="AF27" s="95">
        <f>SUM(AG27:AL27)</f>
        <v>0</v>
      </c>
      <c r="AG27" s="96"/>
      <c r="AH27" s="97"/>
      <c r="AI27" s="97"/>
      <c r="AJ27" s="97"/>
      <c r="AK27" s="97"/>
      <c r="AL27" s="101"/>
      <c r="AM27" s="95">
        <f>SUM(AN27:AP27)</f>
        <v>0</v>
      </c>
      <c r="AN27" s="96"/>
      <c r="AO27" s="97"/>
      <c r="AP27" s="101"/>
      <c r="AQ27" s="99">
        <f>SUM(AR27:AW27)</f>
        <v>0</v>
      </c>
      <c r="AR27" s="105"/>
      <c r="AS27" s="105"/>
      <c r="AT27" s="105"/>
      <c r="AU27" s="105"/>
      <c r="AV27" s="105"/>
      <c r="AW27" s="105"/>
      <c r="AX27" s="99">
        <f>SUM(AY27:BO27)</f>
        <v>0</v>
      </c>
      <c r="AY27" s="96"/>
      <c r="AZ27" s="97"/>
      <c r="BA27" s="97"/>
      <c r="BB27" s="97"/>
      <c r="BC27" s="97"/>
      <c r="BD27" s="97"/>
      <c r="BE27" s="97"/>
      <c r="BF27" s="97"/>
      <c r="BG27" s="97"/>
      <c r="BH27" s="97"/>
      <c r="BI27" s="97"/>
      <c r="BJ27" s="97"/>
      <c r="BK27" s="97"/>
      <c r="BL27" s="97"/>
      <c r="BM27" s="97"/>
      <c r="BN27" s="97"/>
      <c r="BO27" s="101"/>
      <c r="BP27" s="99">
        <f>SUM(BQ27:BR27)</f>
        <v>0</v>
      </c>
      <c r="BQ27" s="96"/>
      <c r="BR27" s="101"/>
      <c r="BS27" s="95">
        <f>SUM(BT27:BU27)</f>
        <v>0</v>
      </c>
      <c r="BT27" s="96"/>
      <c r="BU27" s="101"/>
    </row>
    <row r="28" spans="1:73" s="2" customFormat="1" hidden="1" x14ac:dyDescent="0.25">
      <c r="A28" s="89"/>
      <c r="B28" s="106"/>
      <c r="C28" s="107" t="s">
        <v>205</v>
      </c>
      <c r="D28" s="259" t="s">
        <v>1</v>
      </c>
      <c r="E28" s="108">
        <v>21</v>
      </c>
      <c r="F28" s="109"/>
      <c r="G28" s="94">
        <f>SUM(U28,R28,O28,L28,H28)</f>
        <v>0</v>
      </c>
      <c r="H28" s="110">
        <f t="shared" ref="H28:H30" si="23">SUM(I28:K28)</f>
        <v>0</v>
      </c>
      <c r="I28" s="111"/>
      <c r="J28" s="112"/>
      <c r="K28" s="113"/>
      <c r="L28" s="114">
        <f t="shared" ref="L28:L43" si="24">SUM(M28:N28)</f>
        <v>0</v>
      </c>
      <c r="M28" s="115"/>
      <c r="N28" s="116"/>
      <c r="O28" s="117">
        <f t="shared" ref="O28:O43" si="25">SUM(P28:Q28)</f>
        <v>0</v>
      </c>
      <c r="P28" s="115"/>
      <c r="Q28" s="116"/>
      <c r="R28" s="117">
        <f t="shared" ref="R28:R43" si="26">SUM(S28:T28)</f>
        <v>0</v>
      </c>
      <c r="S28" s="115"/>
      <c r="T28" s="116"/>
      <c r="U28" s="118"/>
      <c r="V28" s="94">
        <f t="shared" ref="V28:V43" si="27">SUM(W28,AC28,AF28,AM28,AQ28,AX28,BP28,BS28)</f>
        <v>0</v>
      </c>
      <c r="W28" s="110">
        <f t="shared" ref="W28:W43" si="28">SUM(X28:AB28)</f>
        <v>0</v>
      </c>
      <c r="X28" s="111"/>
      <c r="Y28" s="250"/>
      <c r="Z28" s="112"/>
      <c r="AA28" s="112"/>
      <c r="AB28" s="116"/>
      <c r="AC28" s="110">
        <f t="shared" ref="AC28:AC43" si="29">SUM(AD28:AE28)</f>
        <v>0</v>
      </c>
      <c r="AD28" s="111"/>
      <c r="AE28" s="116"/>
      <c r="AF28" s="110">
        <f t="shared" ref="AF28:AF43" si="30">SUM(AG28:AL28)</f>
        <v>0</v>
      </c>
      <c r="AG28" s="111"/>
      <c r="AH28" s="112"/>
      <c r="AI28" s="112"/>
      <c r="AJ28" s="112"/>
      <c r="AK28" s="112"/>
      <c r="AL28" s="116"/>
      <c r="AM28" s="110">
        <f t="shared" ref="AM28:AM43" si="31">SUM(AN28:AP28)</f>
        <v>0</v>
      </c>
      <c r="AN28" s="111"/>
      <c r="AO28" s="112"/>
      <c r="AP28" s="116"/>
      <c r="AQ28" s="114">
        <f t="shared" ref="AQ28:AQ43" si="32">SUM(AR28:AW28)</f>
        <v>0</v>
      </c>
      <c r="AR28" s="119"/>
      <c r="AS28" s="119"/>
      <c r="AT28" s="119"/>
      <c r="AU28" s="119"/>
      <c r="AV28" s="119"/>
      <c r="AW28" s="119"/>
      <c r="AX28" s="114">
        <f t="shared" ref="AX28:AX43" si="33">SUM(AY28:BO28)</f>
        <v>0</v>
      </c>
      <c r="AY28" s="111"/>
      <c r="AZ28" s="112"/>
      <c r="BA28" s="112"/>
      <c r="BB28" s="112"/>
      <c r="BC28" s="112"/>
      <c r="BD28" s="112"/>
      <c r="BE28" s="112"/>
      <c r="BF28" s="112"/>
      <c r="BG28" s="112"/>
      <c r="BH28" s="112"/>
      <c r="BI28" s="112"/>
      <c r="BJ28" s="112"/>
      <c r="BK28" s="112"/>
      <c r="BL28" s="112"/>
      <c r="BM28" s="112"/>
      <c r="BN28" s="112"/>
      <c r="BO28" s="116"/>
      <c r="BP28" s="114">
        <f t="shared" ref="BP28:BP43" si="34">SUM(BQ28:BR28)</f>
        <v>0</v>
      </c>
      <c r="BQ28" s="111"/>
      <c r="BR28" s="116"/>
      <c r="BS28" s="110">
        <f t="shared" ref="BS28:BS43" si="35">SUM(BT28:BU28)</f>
        <v>0</v>
      </c>
      <c r="BT28" s="111"/>
      <c r="BU28" s="116"/>
    </row>
    <row r="29" spans="1:73" s="2" customFormat="1" hidden="1" x14ac:dyDescent="0.25">
      <c r="A29" s="89"/>
      <c r="B29" s="106"/>
      <c r="C29" s="107"/>
      <c r="D29" s="108"/>
      <c r="E29" s="108"/>
      <c r="F29" s="109"/>
      <c r="G29" s="94">
        <f t="shared" ref="G29:G43" si="36">SUM(U29,R29,O29,L29,H29)</f>
        <v>0</v>
      </c>
      <c r="H29" s="110">
        <f t="shared" si="23"/>
        <v>0</v>
      </c>
      <c r="I29" s="111"/>
      <c r="J29" s="112"/>
      <c r="K29" s="113"/>
      <c r="L29" s="114">
        <f t="shared" si="24"/>
        <v>0</v>
      </c>
      <c r="M29" s="115"/>
      <c r="N29" s="116"/>
      <c r="O29" s="117">
        <f t="shared" si="25"/>
        <v>0</v>
      </c>
      <c r="P29" s="115"/>
      <c r="Q29" s="116"/>
      <c r="R29" s="117">
        <f t="shared" si="26"/>
        <v>0</v>
      </c>
      <c r="S29" s="115"/>
      <c r="T29" s="116"/>
      <c r="U29" s="118"/>
      <c r="V29" s="94">
        <f t="shared" si="27"/>
        <v>0</v>
      </c>
      <c r="W29" s="110">
        <f t="shared" si="28"/>
        <v>0</v>
      </c>
      <c r="X29" s="111"/>
      <c r="Y29" s="250"/>
      <c r="Z29" s="112"/>
      <c r="AA29" s="112"/>
      <c r="AB29" s="116"/>
      <c r="AC29" s="110">
        <f t="shared" si="29"/>
        <v>0</v>
      </c>
      <c r="AD29" s="111"/>
      <c r="AE29" s="116"/>
      <c r="AF29" s="110">
        <f t="shared" si="30"/>
        <v>0</v>
      </c>
      <c r="AG29" s="111"/>
      <c r="AH29" s="112"/>
      <c r="AI29" s="112"/>
      <c r="AJ29" s="112"/>
      <c r="AK29" s="112"/>
      <c r="AL29" s="116"/>
      <c r="AM29" s="110">
        <f t="shared" si="31"/>
        <v>0</v>
      </c>
      <c r="AN29" s="111"/>
      <c r="AO29" s="112"/>
      <c r="AP29" s="116"/>
      <c r="AQ29" s="114">
        <f t="shared" si="32"/>
        <v>0</v>
      </c>
      <c r="AR29" s="119"/>
      <c r="AS29" s="119"/>
      <c r="AT29" s="119"/>
      <c r="AU29" s="119"/>
      <c r="AV29" s="119"/>
      <c r="AW29" s="119"/>
      <c r="AX29" s="114">
        <f t="shared" si="33"/>
        <v>0</v>
      </c>
      <c r="AY29" s="111"/>
      <c r="AZ29" s="112"/>
      <c r="BA29" s="112"/>
      <c r="BB29" s="112"/>
      <c r="BC29" s="112"/>
      <c r="BD29" s="112"/>
      <c r="BE29" s="112"/>
      <c r="BF29" s="112"/>
      <c r="BG29" s="112"/>
      <c r="BH29" s="112"/>
      <c r="BI29" s="112"/>
      <c r="BJ29" s="112"/>
      <c r="BK29" s="112"/>
      <c r="BL29" s="112"/>
      <c r="BM29" s="112"/>
      <c r="BN29" s="112"/>
      <c r="BO29" s="116"/>
      <c r="BP29" s="114">
        <f t="shared" si="34"/>
        <v>0</v>
      </c>
      <c r="BQ29" s="111"/>
      <c r="BR29" s="116"/>
      <c r="BS29" s="110">
        <f t="shared" si="35"/>
        <v>0</v>
      </c>
      <c r="BT29" s="111"/>
      <c r="BU29" s="116"/>
    </row>
    <row r="30" spans="1:73" s="2" customFormat="1" hidden="1" x14ac:dyDescent="0.25">
      <c r="A30" s="89"/>
      <c r="B30" s="106"/>
      <c r="C30" s="107"/>
      <c r="D30" s="108"/>
      <c r="E30" s="108"/>
      <c r="F30" s="109"/>
      <c r="G30" s="94">
        <f>SUM(U30,R30,O30,L30,H30)</f>
        <v>0</v>
      </c>
      <c r="H30" s="110">
        <f t="shared" si="23"/>
        <v>0</v>
      </c>
      <c r="I30" s="111"/>
      <c r="J30" s="112"/>
      <c r="K30" s="113"/>
      <c r="L30" s="114">
        <f t="shared" si="24"/>
        <v>0</v>
      </c>
      <c r="M30" s="115"/>
      <c r="N30" s="116"/>
      <c r="O30" s="117">
        <f t="shared" si="25"/>
        <v>0</v>
      </c>
      <c r="P30" s="115"/>
      <c r="Q30" s="116"/>
      <c r="R30" s="117">
        <f t="shared" si="26"/>
        <v>0</v>
      </c>
      <c r="S30" s="115"/>
      <c r="T30" s="116"/>
      <c r="U30" s="118"/>
      <c r="V30" s="94">
        <f>SUM(W30,AC30,AF30,AM30,AQ30,AX30,BP30,BS30)</f>
        <v>0</v>
      </c>
      <c r="W30" s="110">
        <f t="shared" si="28"/>
        <v>0</v>
      </c>
      <c r="X30" s="111"/>
      <c r="Y30" s="250"/>
      <c r="Z30" s="112"/>
      <c r="AA30" s="112"/>
      <c r="AB30" s="116"/>
      <c r="AC30" s="110">
        <f t="shared" si="29"/>
        <v>0</v>
      </c>
      <c r="AD30" s="111"/>
      <c r="AE30" s="116"/>
      <c r="AF30" s="110">
        <f t="shared" si="30"/>
        <v>0</v>
      </c>
      <c r="AG30" s="111"/>
      <c r="AH30" s="112"/>
      <c r="AI30" s="112"/>
      <c r="AJ30" s="112"/>
      <c r="AK30" s="112"/>
      <c r="AL30" s="116"/>
      <c r="AM30" s="110">
        <f t="shared" si="31"/>
        <v>0</v>
      </c>
      <c r="AN30" s="111"/>
      <c r="AO30" s="112"/>
      <c r="AP30" s="116"/>
      <c r="AQ30" s="114">
        <f t="shared" si="32"/>
        <v>0</v>
      </c>
      <c r="AR30" s="119"/>
      <c r="AS30" s="119"/>
      <c r="AT30" s="119"/>
      <c r="AU30" s="119"/>
      <c r="AV30" s="119"/>
      <c r="AW30" s="119"/>
      <c r="AX30" s="114">
        <f t="shared" si="33"/>
        <v>0</v>
      </c>
      <c r="AY30" s="111"/>
      <c r="AZ30" s="112"/>
      <c r="BA30" s="112"/>
      <c r="BB30" s="112"/>
      <c r="BC30" s="112"/>
      <c r="BD30" s="112"/>
      <c r="BE30" s="112"/>
      <c r="BF30" s="112"/>
      <c r="BG30" s="112"/>
      <c r="BH30" s="112"/>
      <c r="BI30" s="112"/>
      <c r="BJ30" s="112"/>
      <c r="BK30" s="112"/>
      <c r="BL30" s="112"/>
      <c r="BM30" s="112"/>
      <c r="BN30" s="112"/>
      <c r="BO30" s="116"/>
      <c r="BP30" s="114">
        <f t="shared" si="34"/>
        <v>0</v>
      </c>
      <c r="BQ30" s="111"/>
      <c r="BR30" s="116"/>
      <c r="BS30" s="110">
        <f t="shared" si="35"/>
        <v>0</v>
      </c>
      <c r="BT30" s="111"/>
      <c r="BU30" s="116"/>
    </row>
    <row r="31" spans="1:73" s="2" customFormat="1" hidden="1" x14ac:dyDescent="0.25">
      <c r="A31" s="89"/>
      <c r="B31" s="106"/>
      <c r="C31" s="107"/>
      <c r="D31" s="108"/>
      <c r="E31" s="108"/>
      <c r="F31" s="109"/>
      <c r="G31" s="94">
        <f t="shared" si="36"/>
        <v>0</v>
      </c>
      <c r="H31" s="110">
        <f>SUM(I31:K31)</f>
        <v>0</v>
      </c>
      <c r="I31" s="111"/>
      <c r="J31" s="112"/>
      <c r="K31" s="113"/>
      <c r="L31" s="114">
        <f t="shared" si="24"/>
        <v>0</v>
      </c>
      <c r="M31" s="115"/>
      <c r="N31" s="116"/>
      <c r="O31" s="117">
        <f t="shared" si="25"/>
        <v>0</v>
      </c>
      <c r="P31" s="115"/>
      <c r="Q31" s="116"/>
      <c r="R31" s="117">
        <f t="shared" si="26"/>
        <v>0</v>
      </c>
      <c r="S31" s="115"/>
      <c r="T31" s="116"/>
      <c r="U31" s="118"/>
      <c r="V31" s="94">
        <f t="shared" si="27"/>
        <v>0</v>
      </c>
      <c r="W31" s="110">
        <f t="shared" si="28"/>
        <v>0</v>
      </c>
      <c r="X31" s="111"/>
      <c r="Y31" s="250"/>
      <c r="Z31" s="112"/>
      <c r="AA31" s="112"/>
      <c r="AB31" s="116"/>
      <c r="AC31" s="110">
        <f t="shared" si="29"/>
        <v>0</v>
      </c>
      <c r="AD31" s="111"/>
      <c r="AE31" s="116"/>
      <c r="AF31" s="110">
        <f t="shared" si="30"/>
        <v>0</v>
      </c>
      <c r="AG31" s="111"/>
      <c r="AH31" s="112"/>
      <c r="AI31" s="112"/>
      <c r="AJ31" s="112"/>
      <c r="AK31" s="112"/>
      <c r="AL31" s="116"/>
      <c r="AM31" s="110">
        <f t="shared" si="31"/>
        <v>0</v>
      </c>
      <c r="AN31" s="111"/>
      <c r="AO31" s="112"/>
      <c r="AP31" s="116"/>
      <c r="AQ31" s="114">
        <f t="shared" si="32"/>
        <v>0</v>
      </c>
      <c r="AR31" s="119"/>
      <c r="AS31" s="119"/>
      <c r="AT31" s="119"/>
      <c r="AU31" s="119"/>
      <c r="AV31" s="119"/>
      <c r="AW31" s="119"/>
      <c r="AX31" s="114">
        <f t="shared" si="33"/>
        <v>0</v>
      </c>
      <c r="AY31" s="111"/>
      <c r="AZ31" s="112"/>
      <c r="BA31" s="112"/>
      <c r="BB31" s="112"/>
      <c r="BC31" s="112"/>
      <c r="BD31" s="112"/>
      <c r="BE31" s="112"/>
      <c r="BF31" s="112"/>
      <c r="BG31" s="112"/>
      <c r="BH31" s="112"/>
      <c r="BI31" s="112"/>
      <c r="BJ31" s="112"/>
      <c r="BK31" s="112"/>
      <c r="BL31" s="112"/>
      <c r="BM31" s="112"/>
      <c r="BN31" s="112"/>
      <c r="BO31" s="116"/>
      <c r="BP31" s="114">
        <f t="shared" si="34"/>
        <v>0</v>
      </c>
      <c r="BQ31" s="111"/>
      <c r="BR31" s="116"/>
      <c r="BS31" s="110">
        <f t="shared" si="35"/>
        <v>0</v>
      </c>
      <c r="BT31" s="111"/>
      <c r="BU31" s="116"/>
    </row>
    <row r="32" spans="1:73" s="2" customFormat="1" hidden="1" x14ac:dyDescent="0.25">
      <c r="A32" s="89"/>
      <c r="B32" s="106"/>
      <c r="C32" s="107"/>
      <c r="D32" s="108"/>
      <c r="E32" s="108"/>
      <c r="F32" s="109"/>
      <c r="G32" s="94">
        <f t="shared" si="36"/>
        <v>0</v>
      </c>
      <c r="H32" s="110">
        <f t="shared" ref="H32:H43" si="37">SUM(I32:K32)</f>
        <v>0</v>
      </c>
      <c r="I32" s="111"/>
      <c r="J32" s="112"/>
      <c r="K32" s="113"/>
      <c r="L32" s="114">
        <f t="shared" si="24"/>
        <v>0</v>
      </c>
      <c r="M32" s="115"/>
      <c r="N32" s="116"/>
      <c r="O32" s="117">
        <f t="shared" si="25"/>
        <v>0</v>
      </c>
      <c r="P32" s="115"/>
      <c r="Q32" s="116"/>
      <c r="R32" s="117">
        <f t="shared" si="26"/>
        <v>0</v>
      </c>
      <c r="S32" s="115"/>
      <c r="T32" s="116"/>
      <c r="U32" s="118"/>
      <c r="V32" s="94">
        <f t="shared" si="27"/>
        <v>0</v>
      </c>
      <c r="W32" s="110">
        <f t="shared" si="28"/>
        <v>0</v>
      </c>
      <c r="X32" s="111"/>
      <c r="Y32" s="250"/>
      <c r="Z32" s="112"/>
      <c r="AA32" s="112"/>
      <c r="AB32" s="116"/>
      <c r="AC32" s="110">
        <f t="shared" si="29"/>
        <v>0</v>
      </c>
      <c r="AD32" s="111"/>
      <c r="AE32" s="116"/>
      <c r="AF32" s="110">
        <f t="shared" si="30"/>
        <v>0</v>
      </c>
      <c r="AG32" s="111"/>
      <c r="AH32" s="112"/>
      <c r="AI32" s="112"/>
      <c r="AJ32" s="112"/>
      <c r="AK32" s="112"/>
      <c r="AL32" s="116"/>
      <c r="AM32" s="110">
        <f t="shared" si="31"/>
        <v>0</v>
      </c>
      <c r="AN32" s="111"/>
      <c r="AO32" s="112"/>
      <c r="AP32" s="116"/>
      <c r="AQ32" s="114">
        <f t="shared" si="32"/>
        <v>0</v>
      </c>
      <c r="AR32" s="119"/>
      <c r="AS32" s="119"/>
      <c r="AT32" s="119"/>
      <c r="AU32" s="119"/>
      <c r="AV32" s="119"/>
      <c r="AW32" s="119"/>
      <c r="AX32" s="114">
        <f t="shared" si="33"/>
        <v>0</v>
      </c>
      <c r="AY32" s="111"/>
      <c r="AZ32" s="112"/>
      <c r="BA32" s="112"/>
      <c r="BB32" s="112"/>
      <c r="BC32" s="112"/>
      <c r="BD32" s="112"/>
      <c r="BE32" s="112"/>
      <c r="BF32" s="112"/>
      <c r="BG32" s="112"/>
      <c r="BH32" s="112"/>
      <c r="BI32" s="112"/>
      <c r="BJ32" s="112"/>
      <c r="BK32" s="112"/>
      <c r="BL32" s="112"/>
      <c r="BM32" s="112"/>
      <c r="BN32" s="112"/>
      <c r="BO32" s="116"/>
      <c r="BP32" s="114">
        <f t="shared" si="34"/>
        <v>0</v>
      </c>
      <c r="BQ32" s="111"/>
      <c r="BR32" s="116"/>
      <c r="BS32" s="110">
        <f t="shared" si="35"/>
        <v>0</v>
      </c>
      <c r="BT32" s="111"/>
      <c r="BU32" s="116"/>
    </row>
    <row r="33" spans="1:73" s="2" customFormat="1" hidden="1" x14ac:dyDescent="0.25">
      <c r="A33" s="89"/>
      <c r="B33" s="106"/>
      <c r="C33" s="107"/>
      <c r="D33" s="108"/>
      <c r="E33" s="108"/>
      <c r="F33" s="109"/>
      <c r="G33" s="94">
        <f t="shared" si="36"/>
        <v>0</v>
      </c>
      <c r="H33" s="110">
        <f t="shared" si="37"/>
        <v>0</v>
      </c>
      <c r="I33" s="111"/>
      <c r="J33" s="112"/>
      <c r="K33" s="113"/>
      <c r="L33" s="114">
        <f t="shared" si="24"/>
        <v>0</v>
      </c>
      <c r="M33" s="115"/>
      <c r="N33" s="116"/>
      <c r="O33" s="117">
        <f t="shared" si="25"/>
        <v>0</v>
      </c>
      <c r="P33" s="115"/>
      <c r="Q33" s="116"/>
      <c r="R33" s="117">
        <f t="shared" si="26"/>
        <v>0</v>
      </c>
      <c r="S33" s="115"/>
      <c r="T33" s="116"/>
      <c r="U33" s="118"/>
      <c r="V33" s="94">
        <f t="shared" si="27"/>
        <v>0</v>
      </c>
      <c r="W33" s="110">
        <f t="shared" si="28"/>
        <v>0</v>
      </c>
      <c r="X33" s="111"/>
      <c r="Y33" s="250"/>
      <c r="Z33" s="112"/>
      <c r="AA33" s="112"/>
      <c r="AB33" s="116"/>
      <c r="AC33" s="110">
        <f t="shared" si="29"/>
        <v>0</v>
      </c>
      <c r="AD33" s="111"/>
      <c r="AE33" s="116"/>
      <c r="AF33" s="110">
        <f t="shared" si="30"/>
        <v>0</v>
      </c>
      <c r="AG33" s="111"/>
      <c r="AH33" s="112"/>
      <c r="AI33" s="112"/>
      <c r="AJ33" s="112"/>
      <c r="AK33" s="112"/>
      <c r="AL33" s="116"/>
      <c r="AM33" s="110">
        <f t="shared" si="31"/>
        <v>0</v>
      </c>
      <c r="AN33" s="111"/>
      <c r="AO33" s="112"/>
      <c r="AP33" s="116"/>
      <c r="AQ33" s="114">
        <f t="shared" si="32"/>
        <v>0</v>
      </c>
      <c r="AR33" s="119"/>
      <c r="AS33" s="119"/>
      <c r="AT33" s="119"/>
      <c r="AU33" s="119"/>
      <c r="AV33" s="119"/>
      <c r="AW33" s="119"/>
      <c r="AX33" s="114">
        <f t="shared" si="33"/>
        <v>0</v>
      </c>
      <c r="AY33" s="111"/>
      <c r="AZ33" s="112"/>
      <c r="BA33" s="112"/>
      <c r="BB33" s="112"/>
      <c r="BC33" s="112"/>
      <c r="BD33" s="112"/>
      <c r="BE33" s="112"/>
      <c r="BF33" s="112"/>
      <c r="BG33" s="112"/>
      <c r="BH33" s="112"/>
      <c r="BI33" s="112"/>
      <c r="BJ33" s="112"/>
      <c r="BK33" s="112"/>
      <c r="BL33" s="112"/>
      <c r="BM33" s="112"/>
      <c r="BN33" s="112"/>
      <c r="BO33" s="116"/>
      <c r="BP33" s="114">
        <f t="shared" si="34"/>
        <v>0</v>
      </c>
      <c r="BQ33" s="111"/>
      <c r="BR33" s="116"/>
      <c r="BS33" s="110">
        <f t="shared" si="35"/>
        <v>0</v>
      </c>
      <c r="BT33" s="111"/>
      <c r="BU33" s="116"/>
    </row>
    <row r="34" spans="1:73" s="2" customFormat="1" hidden="1" x14ac:dyDescent="0.25">
      <c r="A34" s="89"/>
      <c r="B34" s="106"/>
      <c r="C34" s="107"/>
      <c r="D34" s="108"/>
      <c r="E34" s="108"/>
      <c r="F34" s="109"/>
      <c r="G34" s="94">
        <f t="shared" si="36"/>
        <v>0</v>
      </c>
      <c r="H34" s="110">
        <f t="shared" si="37"/>
        <v>0</v>
      </c>
      <c r="I34" s="111"/>
      <c r="J34" s="112"/>
      <c r="K34" s="113"/>
      <c r="L34" s="114">
        <f t="shared" si="24"/>
        <v>0</v>
      </c>
      <c r="M34" s="115"/>
      <c r="N34" s="116"/>
      <c r="O34" s="117">
        <f t="shared" si="25"/>
        <v>0</v>
      </c>
      <c r="P34" s="115"/>
      <c r="Q34" s="116"/>
      <c r="R34" s="117">
        <f t="shared" si="26"/>
        <v>0</v>
      </c>
      <c r="S34" s="115"/>
      <c r="T34" s="116"/>
      <c r="U34" s="118"/>
      <c r="V34" s="94">
        <f t="shared" si="27"/>
        <v>0</v>
      </c>
      <c r="W34" s="110">
        <f t="shared" si="28"/>
        <v>0</v>
      </c>
      <c r="X34" s="111"/>
      <c r="Y34" s="250"/>
      <c r="Z34" s="112"/>
      <c r="AA34" s="112"/>
      <c r="AB34" s="116"/>
      <c r="AC34" s="110">
        <f t="shared" si="29"/>
        <v>0</v>
      </c>
      <c r="AD34" s="111"/>
      <c r="AE34" s="116"/>
      <c r="AF34" s="110">
        <f t="shared" si="30"/>
        <v>0</v>
      </c>
      <c r="AG34" s="111"/>
      <c r="AH34" s="112"/>
      <c r="AI34" s="112"/>
      <c r="AJ34" s="112"/>
      <c r="AK34" s="112"/>
      <c r="AL34" s="116"/>
      <c r="AM34" s="110">
        <f t="shared" si="31"/>
        <v>0</v>
      </c>
      <c r="AN34" s="111"/>
      <c r="AO34" s="112"/>
      <c r="AP34" s="116"/>
      <c r="AQ34" s="114">
        <f t="shared" si="32"/>
        <v>0</v>
      </c>
      <c r="AR34" s="119"/>
      <c r="AS34" s="119"/>
      <c r="AT34" s="119"/>
      <c r="AU34" s="119"/>
      <c r="AV34" s="119"/>
      <c r="AW34" s="119"/>
      <c r="AX34" s="114">
        <f t="shared" si="33"/>
        <v>0</v>
      </c>
      <c r="AY34" s="111"/>
      <c r="AZ34" s="112"/>
      <c r="BA34" s="112"/>
      <c r="BB34" s="112"/>
      <c r="BC34" s="112"/>
      <c r="BD34" s="112"/>
      <c r="BE34" s="112"/>
      <c r="BF34" s="112"/>
      <c r="BG34" s="112"/>
      <c r="BH34" s="112"/>
      <c r="BI34" s="112"/>
      <c r="BJ34" s="112"/>
      <c r="BK34" s="112"/>
      <c r="BL34" s="112"/>
      <c r="BM34" s="112"/>
      <c r="BN34" s="112"/>
      <c r="BO34" s="116"/>
      <c r="BP34" s="114">
        <f t="shared" si="34"/>
        <v>0</v>
      </c>
      <c r="BQ34" s="111"/>
      <c r="BR34" s="116"/>
      <c r="BS34" s="110">
        <f t="shared" si="35"/>
        <v>0</v>
      </c>
      <c r="BT34" s="111"/>
      <c r="BU34" s="116"/>
    </row>
    <row r="35" spans="1:73" s="2" customFormat="1" hidden="1" x14ac:dyDescent="0.25">
      <c r="A35" s="89"/>
      <c r="B35" s="106"/>
      <c r="C35" s="107"/>
      <c r="D35" s="108"/>
      <c r="E35" s="108"/>
      <c r="F35" s="109"/>
      <c r="G35" s="94">
        <f t="shared" si="36"/>
        <v>0</v>
      </c>
      <c r="H35" s="110">
        <f t="shared" si="37"/>
        <v>0</v>
      </c>
      <c r="I35" s="111"/>
      <c r="J35" s="112"/>
      <c r="K35" s="113"/>
      <c r="L35" s="114">
        <f t="shared" si="24"/>
        <v>0</v>
      </c>
      <c r="M35" s="115"/>
      <c r="N35" s="116"/>
      <c r="O35" s="117">
        <f t="shared" si="25"/>
        <v>0</v>
      </c>
      <c r="P35" s="115"/>
      <c r="Q35" s="116"/>
      <c r="R35" s="117">
        <f t="shared" si="26"/>
        <v>0</v>
      </c>
      <c r="S35" s="115"/>
      <c r="T35" s="116"/>
      <c r="U35" s="118"/>
      <c r="V35" s="94">
        <f t="shared" si="27"/>
        <v>0</v>
      </c>
      <c r="W35" s="110">
        <f t="shared" si="28"/>
        <v>0</v>
      </c>
      <c r="X35" s="111"/>
      <c r="Y35" s="250"/>
      <c r="Z35" s="112"/>
      <c r="AA35" s="112"/>
      <c r="AB35" s="116"/>
      <c r="AC35" s="110">
        <f t="shared" si="29"/>
        <v>0</v>
      </c>
      <c r="AD35" s="111"/>
      <c r="AE35" s="116"/>
      <c r="AF35" s="110">
        <f t="shared" si="30"/>
        <v>0</v>
      </c>
      <c r="AG35" s="111"/>
      <c r="AH35" s="112"/>
      <c r="AI35" s="112"/>
      <c r="AJ35" s="112"/>
      <c r="AK35" s="112"/>
      <c r="AL35" s="116"/>
      <c r="AM35" s="110">
        <f t="shared" si="31"/>
        <v>0</v>
      </c>
      <c r="AN35" s="111"/>
      <c r="AO35" s="112"/>
      <c r="AP35" s="116"/>
      <c r="AQ35" s="114">
        <f t="shared" si="32"/>
        <v>0</v>
      </c>
      <c r="AR35" s="119"/>
      <c r="AS35" s="119"/>
      <c r="AT35" s="119"/>
      <c r="AU35" s="119"/>
      <c r="AV35" s="119"/>
      <c r="AW35" s="119"/>
      <c r="AX35" s="114">
        <f t="shared" si="33"/>
        <v>0</v>
      </c>
      <c r="AY35" s="111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2"/>
      <c r="BM35" s="112"/>
      <c r="BN35" s="112"/>
      <c r="BO35" s="116"/>
      <c r="BP35" s="114">
        <f t="shared" si="34"/>
        <v>0</v>
      </c>
      <c r="BQ35" s="111"/>
      <c r="BR35" s="116"/>
      <c r="BS35" s="110">
        <f t="shared" si="35"/>
        <v>0</v>
      </c>
      <c r="BT35" s="111"/>
      <c r="BU35" s="116"/>
    </row>
    <row r="36" spans="1:73" s="2" customFormat="1" hidden="1" x14ac:dyDescent="0.25">
      <c r="A36" s="89"/>
      <c r="B36" s="106"/>
      <c r="C36" s="107"/>
      <c r="D36" s="108"/>
      <c r="E36" s="108"/>
      <c r="F36" s="109"/>
      <c r="G36" s="94">
        <f t="shared" si="36"/>
        <v>0</v>
      </c>
      <c r="H36" s="110">
        <f t="shared" si="37"/>
        <v>0</v>
      </c>
      <c r="I36" s="111"/>
      <c r="J36" s="112"/>
      <c r="K36" s="113"/>
      <c r="L36" s="114">
        <f t="shared" si="24"/>
        <v>0</v>
      </c>
      <c r="M36" s="115"/>
      <c r="N36" s="116"/>
      <c r="O36" s="117">
        <f t="shared" si="25"/>
        <v>0</v>
      </c>
      <c r="P36" s="115"/>
      <c r="Q36" s="116"/>
      <c r="R36" s="117">
        <f t="shared" si="26"/>
        <v>0</v>
      </c>
      <c r="S36" s="115"/>
      <c r="T36" s="116"/>
      <c r="U36" s="118"/>
      <c r="V36" s="94">
        <f t="shared" si="27"/>
        <v>0</v>
      </c>
      <c r="W36" s="110">
        <f t="shared" si="28"/>
        <v>0</v>
      </c>
      <c r="X36" s="111"/>
      <c r="Y36" s="250"/>
      <c r="Z36" s="112"/>
      <c r="AA36" s="112"/>
      <c r="AB36" s="116"/>
      <c r="AC36" s="110">
        <f t="shared" si="29"/>
        <v>0</v>
      </c>
      <c r="AD36" s="111"/>
      <c r="AE36" s="116"/>
      <c r="AF36" s="110">
        <f t="shared" si="30"/>
        <v>0</v>
      </c>
      <c r="AG36" s="111"/>
      <c r="AH36" s="112"/>
      <c r="AI36" s="112"/>
      <c r="AJ36" s="112"/>
      <c r="AK36" s="112"/>
      <c r="AL36" s="116"/>
      <c r="AM36" s="110">
        <f t="shared" si="31"/>
        <v>0</v>
      </c>
      <c r="AN36" s="111"/>
      <c r="AO36" s="112"/>
      <c r="AP36" s="116"/>
      <c r="AQ36" s="114">
        <f t="shared" si="32"/>
        <v>0</v>
      </c>
      <c r="AR36" s="119"/>
      <c r="AS36" s="119"/>
      <c r="AT36" s="119"/>
      <c r="AU36" s="119"/>
      <c r="AV36" s="119"/>
      <c r="AW36" s="119"/>
      <c r="AX36" s="114">
        <f t="shared" si="33"/>
        <v>0</v>
      </c>
      <c r="AY36" s="111"/>
      <c r="AZ36" s="112"/>
      <c r="BA36" s="112"/>
      <c r="BB36" s="112"/>
      <c r="BC36" s="112"/>
      <c r="BD36" s="112"/>
      <c r="BE36" s="112"/>
      <c r="BF36" s="112"/>
      <c r="BG36" s="112"/>
      <c r="BH36" s="112"/>
      <c r="BI36" s="112"/>
      <c r="BJ36" s="112"/>
      <c r="BK36" s="112"/>
      <c r="BL36" s="112"/>
      <c r="BM36" s="112"/>
      <c r="BN36" s="112"/>
      <c r="BO36" s="116"/>
      <c r="BP36" s="114">
        <f t="shared" si="34"/>
        <v>0</v>
      </c>
      <c r="BQ36" s="111"/>
      <c r="BR36" s="116"/>
      <c r="BS36" s="110">
        <f t="shared" si="35"/>
        <v>0</v>
      </c>
      <c r="BT36" s="111"/>
      <c r="BU36" s="116"/>
    </row>
    <row r="37" spans="1:73" s="2" customFormat="1" hidden="1" x14ac:dyDescent="0.25">
      <c r="A37" s="89"/>
      <c r="B37" s="106"/>
      <c r="C37" s="107"/>
      <c r="D37" s="108"/>
      <c r="E37" s="108"/>
      <c r="F37" s="109"/>
      <c r="G37" s="94">
        <f t="shared" si="36"/>
        <v>0</v>
      </c>
      <c r="H37" s="110">
        <f t="shared" si="37"/>
        <v>0</v>
      </c>
      <c r="I37" s="111"/>
      <c r="J37" s="112"/>
      <c r="K37" s="113"/>
      <c r="L37" s="114">
        <f t="shared" si="24"/>
        <v>0</v>
      </c>
      <c r="M37" s="115"/>
      <c r="N37" s="116"/>
      <c r="O37" s="117">
        <f t="shared" si="25"/>
        <v>0</v>
      </c>
      <c r="P37" s="115"/>
      <c r="Q37" s="116"/>
      <c r="R37" s="117">
        <f t="shared" si="26"/>
        <v>0</v>
      </c>
      <c r="S37" s="115"/>
      <c r="T37" s="116"/>
      <c r="U37" s="118"/>
      <c r="V37" s="94">
        <f t="shared" si="27"/>
        <v>0</v>
      </c>
      <c r="W37" s="110">
        <f t="shared" si="28"/>
        <v>0</v>
      </c>
      <c r="X37" s="111"/>
      <c r="Y37" s="250"/>
      <c r="Z37" s="112"/>
      <c r="AA37" s="112"/>
      <c r="AB37" s="116"/>
      <c r="AC37" s="110">
        <f t="shared" si="29"/>
        <v>0</v>
      </c>
      <c r="AD37" s="111"/>
      <c r="AE37" s="116"/>
      <c r="AF37" s="110">
        <f t="shared" si="30"/>
        <v>0</v>
      </c>
      <c r="AG37" s="111"/>
      <c r="AH37" s="112"/>
      <c r="AI37" s="112"/>
      <c r="AJ37" s="112"/>
      <c r="AK37" s="112"/>
      <c r="AL37" s="116"/>
      <c r="AM37" s="110">
        <f t="shared" si="31"/>
        <v>0</v>
      </c>
      <c r="AN37" s="111"/>
      <c r="AO37" s="112"/>
      <c r="AP37" s="116"/>
      <c r="AQ37" s="114">
        <f t="shared" si="32"/>
        <v>0</v>
      </c>
      <c r="AR37" s="119"/>
      <c r="AS37" s="119"/>
      <c r="AT37" s="119"/>
      <c r="AU37" s="119"/>
      <c r="AV37" s="119"/>
      <c r="AW37" s="119"/>
      <c r="AX37" s="114">
        <f t="shared" si="33"/>
        <v>0</v>
      </c>
      <c r="AY37" s="111"/>
      <c r="AZ37" s="112"/>
      <c r="BA37" s="112"/>
      <c r="BB37" s="112"/>
      <c r="BC37" s="112"/>
      <c r="BD37" s="112"/>
      <c r="BE37" s="112"/>
      <c r="BF37" s="112"/>
      <c r="BG37" s="112"/>
      <c r="BH37" s="112"/>
      <c r="BI37" s="112"/>
      <c r="BJ37" s="112"/>
      <c r="BK37" s="112"/>
      <c r="BL37" s="112"/>
      <c r="BM37" s="112"/>
      <c r="BN37" s="112"/>
      <c r="BO37" s="116"/>
      <c r="BP37" s="114">
        <f t="shared" si="34"/>
        <v>0</v>
      </c>
      <c r="BQ37" s="111"/>
      <c r="BR37" s="116"/>
      <c r="BS37" s="110">
        <f t="shared" si="35"/>
        <v>0</v>
      </c>
      <c r="BT37" s="111"/>
      <c r="BU37" s="116"/>
    </row>
    <row r="38" spans="1:73" s="2" customFormat="1" hidden="1" x14ac:dyDescent="0.25">
      <c r="A38" s="89"/>
      <c r="B38" s="106"/>
      <c r="C38" s="107"/>
      <c r="D38" s="108"/>
      <c r="E38" s="108"/>
      <c r="F38" s="109"/>
      <c r="G38" s="94">
        <f t="shared" si="36"/>
        <v>0</v>
      </c>
      <c r="H38" s="110">
        <f t="shared" si="37"/>
        <v>0</v>
      </c>
      <c r="I38" s="111"/>
      <c r="J38" s="112"/>
      <c r="K38" s="113"/>
      <c r="L38" s="114">
        <f t="shared" si="24"/>
        <v>0</v>
      </c>
      <c r="M38" s="115"/>
      <c r="N38" s="116"/>
      <c r="O38" s="117">
        <f t="shared" si="25"/>
        <v>0</v>
      </c>
      <c r="P38" s="115"/>
      <c r="Q38" s="116"/>
      <c r="R38" s="117">
        <f t="shared" si="26"/>
        <v>0</v>
      </c>
      <c r="S38" s="115"/>
      <c r="T38" s="116"/>
      <c r="U38" s="118"/>
      <c r="V38" s="94">
        <f t="shared" si="27"/>
        <v>0</v>
      </c>
      <c r="W38" s="110">
        <f t="shared" si="28"/>
        <v>0</v>
      </c>
      <c r="X38" s="111"/>
      <c r="Y38" s="250"/>
      <c r="Z38" s="112"/>
      <c r="AA38" s="112"/>
      <c r="AB38" s="116"/>
      <c r="AC38" s="110">
        <f t="shared" si="29"/>
        <v>0</v>
      </c>
      <c r="AD38" s="111"/>
      <c r="AE38" s="116"/>
      <c r="AF38" s="110">
        <f t="shared" si="30"/>
        <v>0</v>
      </c>
      <c r="AG38" s="111"/>
      <c r="AH38" s="112"/>
      <c r="AI38" s="112"/>
      <c r="AJ38" s="112"/>
      <c r="AK38" s="112"/>
      <c r="AL38" s="116"/>
      <c r="AM38" s="110">
        <f t="shared" si="31"/>
        <v>0</v>
      </c>
      <c r="AN38" s="111"/>
      <c r="AO38" s="112"/>
      <c r="AP38" s="116"/>
      <c r="AQ38" s="114">
        <f t="shared" si="32"/>
        <v>0</v>
      </c>
      <c r="AR38" s="119"/>
      <c r="AS38" s="119"/>
      <c r="AT38" s="119"/>
      <c r="AU38" s="119"/>
      <c r="AV38" s="119"/>
      <c r="AW38" s="119"/>
      <c r="AX38" s="114">
        <f t="shared" si="33"/>
        <v>0</v>
      </c>
      <c r="AY38" s="111"/>
      <c r="AZ38" s="112"/>
      <c r="BA38" s="112"/>
      <c r="BB38" s="112"/>
      <c r="BC38" s="112"/>
      <c r="BD38" s="112"/>
      <c r="BE38" s="112"/>
      <c r="BF38" s="112"/>
      <c r="BG38" s="112"/>
      <c r="BH38" s="112"/>
      <c r="BI38" s="112"/>
      <c r="BJ38" s="112"/>
      <c r="BK38" s="112"/>
      <c r="BL38" s="112"/>
      <c r="BM38" s="112"/>
      <c r="BN38" s="112"/>
      <c r="BO38" s="116"/>
      <c r="BP38" s="114">
        <f t="shared" si="34"/>
        <v>0</v>
      </c>
      <c r="BQ38" s="111"/>
      <c r="BR38" s="116"/>
      <c r="BS38" s="110">
        <f t="shared" si="35"/>
        <v>0</v>
      </c>
      <c r="BT38" s="111"/>
      <c r="BU38" s="116"/>
    </row>
    <row r="39" spans="1:73" s="2" customFormat="1" hidden="1" x14ac:dyDescent="0.25">
      <c r="A39" s="89"/>
      <c r="B39" s="106"/>
      <c r="C39" s="107"/>
      <c r="D39" s="108"/>
      <c r="E39" s="108"/>
      <c r="F39" s="109"/>
      <c r="G39" s="94">
        <f t="shared" si="36"/>
        <v>0</v>
      </c>
      <c r="H39" s="110">
        <f t="shared" si="37"/>
        <v>0</v>
      </c>
      <c r="I39" s="111"/>
      <c r="J39" s="112"/>
      <c r="K39" s="113"/>
      <c r="L39" s="114">
        <f t="shared" si="24"/>
        <v>0</v>
      </c>
      <c r="M39" s="115"/>
      <c r="N39" s="116"/>
      <c r="O39" s="117">
        <f t="shared" si="25"/>
        <v>0</v>
      </c>
      <c r="P39" s="115"/>
      <c r="Q39" s="116"/>
      <c r="R39" s="117">
        <f t="shared" si="26"/>
        <v>0</v>
      </c>
      <c r="S39" s="115"/>
      <c r="T39" s="116"/>
      <c r="U39" s="118"/>
      <c r="V39" s="94">
        <f t="shared" si="27"/>
        <v>0</v>
      </c>
      <c r="W39" s="110">
        <f t="shared" si="28"/>
        <v>0</v>
      </c>
      <c r="X39" s="111"/>
      <c r="Y39" s="250"/>
      <c r="Z39" s="112"/>
      <c r="AA39" s="112"/>
      <c r="AB39" s="116"/>
      <c r="AC39" s="110">
        <f t="shared" si="29"/>
        <v>0</v>
      </c>
      <c r="AD39" s="111"/>
      <c r="AE39" s="116"/>
      <c r="AF39" s="110">
        <f t="shared" si="30"/>
        <v>0</v>
      </c>
      <c r="AG39" s="111"/>
      <c r="AH39" s="112"/>
      <c r="AI39" s="112"/>
      <c r="AJ39" s="112"/>
      <c r="AK39" s="112"/>
      <c r="AL39" s="116"/>
      <c r="AM39" s="110">
        <f t="shared" si="31"/>
        <v>0</v>
      </c>
      <c r="AN39" s="111"/>
      <c r="AO39" s="112"/>
      <c r="AP39" s="116"/>
      <c r="AQ39" s="114">
        <f t="shared" si="32"/>
        <v>0</v>
      </c>
      <c r="AR39" s="119"/>
      <c r="AS39" s="119"/>
      <c r="AT39" s="119"/>
      <c r="AU39" s="119"/>
      <c r="AV39" s="119"/>
      <c r="AW39" s="119"/>
      <c r="AX39" s="114">
        <f t="shared" si="33"/>
        <v>0</v>
      </c>
      <c r="AY39" s="111"/>
      <c r="AZ39" s="112"/>
      <c r="BA39" s="112"/>
      <c r="BB39" s="112"/>
      <c r="BC39" s="112"/>
      <c r="BD39" s="112"/>
      <c r="BE39" s="112"/>
      <c r="BF39" s="112"/>
      <c r="BG39" s="112"/>
      <c r="BH39" s="112"/>
      <c r="BI39" s="112"/>
      <c r="BJ39" s="112"/>
      <c r="BK39" s="112"/>
      <c r="BL39" s="112"/>
      <c r="BM39" s="112"/>
      <c r="BN39" s="112"/>
      <c r="BO39" s="116"/>
      <c r="BP39" s="114">
        <f t="shared" si="34"/>
        <v>0</v>
      </c>
      <c r="BQ39" s="111"/>
      <c r="BR39" s="116"/>
      <c r="BS39" s="110">
        <f t="shared" si="35"/>
        <v>0</v>
      </c>
      <c r="BT39" s="111"/>
      <c r="BU39" s="116"/>
    </row>
    <row r="40" spans="1:73" s="2" customFormat="1" hidden="1" x14ac:dyDescent="0.25">
      <c r="A40" s="89"/>
      <c r="B40" s="106"/>
      <c r="C40" s="107"/>
      <c r="D40" s="108"/>
      <c r="E40" s="108"/>
      <c r="F40" s="109"/>
      <c r="G40" s="94">
        <f t="shared" si="36"/>
        <v>0</v>
      </c>
      <c r="H40" s="110">
        <f t="shared" si="37"/>
        <v>0</v>
      </c>
      <c r="I40" s="111"/>
      <c r="J40" s="112"/>
      <c r="K40" s="113"/>
      <c r="L40" s="114">
        <f t="shared" si="24"/>
        <v>0</v>
      </c>
      <c r="M40" s="115"/>
      <c r="N40" s="116"/>
      <c r="O40" s="117">
        <f t="shared" si="25"/>
        <v>0</v>
      </c>
      <c r="P40" s="115"/>
      <c r="Q40" s="116"/>
      <c r="R40" s="117">
        <f t="shared" si="26"/>
        <v>0</v>
      </c>
      <c r="S40" s="115"/>
      <c r="T40" s="116"/>
      <c r="U40" s="118"/>
      <c r="V40" s="94">
        <f t="shared" si="27"/>
        <v>0</v>
      </c>
      <c r="W40" s="110">
        <f t="shared" si="28"/>
        <v>0</v>
      </c>
      <c r="X40" s="111"/>
      <c r="Y40" s="250"/>
      <c r="Z40" s="112"/>
      <c r="AA40" s="112"/>
      <c r="AB40" s="116"/>
      <c r="AC40" s="110">
        <f t="shared" si="29"/>
        <v>0</v>
      </c>
      <c r="AD40" s="111"/>
      <c r="AE40" s="116"/>
      <c r="AF40" s="110">
        <f t="shared" si="30"/>
        <v>0</v>
      </c>
      <c r="AG40" s="111"/>
      <c r="AH40" s="112"/>
      <c r="AI40" s="112"/>
      <c r="AJ40" s="112"/>
      <c r="AK40" s="112"/>
      <c r="AL40" s="116"/>
      <c r="AM40" s="110">
        <f t="shared" si="31"/>
        <v>0</v>
      </c>
      <c r="AN40" s="111"/>
      <c r="AO40" s="112"/>
      <c r="AP40" s="116"/>
      <c r="AQ40" s="114">
        <f t="shared" si="32"/>
        <v>0</v>
      </c>
      <c r="AR40" s="119"/>
      <c r="AS40" s="119"/>
      <c r="AT40" s="119"/>
      <c r="AU40" s="119"/>
      <c r="AV40" s="119"/>
      <c r="AW40" s="119"/>
      <c r="AX40" s="114">
        <f t="shared" si="33"/>
        <v>0</v>
      </c>
      <c r="AY40" s="111"/>
      <c r="AZ40" s="112"/>
      <c r="BA40" s="112"/>
      <c r="BB40" s="112"/>
      <c r="BC40" s="112"/>
      <c r="BD40" s="112"/>
      <c r="BE40" s="112"/>
      <c r="BF40" s="112"/>
      <c r="BG40" s="112"/>
      <c r="BH40" s="112"/>
      <c r="BI40" s="112"/>
      <c r="BJ40" s="112"/>
      <c r="BK40" s="112"/>
      <c r="BL40" s="112"/>
      <c r="BM40" s="112"/>
      <c r="BN40" s="112"/>
      <c r="BO40" s="116"/>
      <c r="BP40" s="114">
        <f t="shared" si="34"/>
        <v>0</v>
      </c>
      <c r="BQ40" s="111"/>
      <c r="BR40" s="116"/>
      <c r="BS40" s="110">
        <f t="shared" si="35"/>
        <v>0</v>
      </c>
      <c r="BT40" s="111"/>
      <c r="BU40" s="116"/>
    </row>
    <row r="41" spans="1:73" s="2" customFormat="1" hidden="1" x14ac:dyDescent="0.25">
      <c r="A41" s="89"/>
      <c r="B41" s="106"/>
      <c r="C41" s="107"/>
      <c r="D41" s="108"/>
      <c r="E41" s="108"/>
      <c r="F41" s="109"/>
      <c r="G41" s="94">
        <f t="shared" si="36"/>
        <v>0</v>
      </c>
      <c r="H41" s="110">
        <f t="shared" si="37"/>
        <v>0</v>
      </c>
      <c r="I41" s="111"/>
      <c r="J41" s="112"/>
      <c r="K41" s="113"/>
      <c r="L41" s="114">
        <f t="shared" si="24"/>
        <v>0</v>
      </c>
      <c r="M41" s="115"/>
      <c r="N41" s="116"/>
      <c r="O41" s="117">
        <f t="shared" si="25"/>
        <v>0</v>
      </c>
      <c r="P41" s="115"/>
      <c r="Q41" s="116"/>
      <c r="R41" s="117">
        <f t="shared" si="26"/>
        <v>0</v>
      </c>
      <c r="S41" s="115"/>
      <c r="T41" s="116"/>
      <c r="U41" s="118"/>
      <c r="V41" s="94">
        <f t="shared" si="27"/>
        <v>0</v>
      </c>
      <c r="W41" s="110">
        <f t="shared" si="28"/>
        <v>0</v>
      </c>
      <c r="X41" s="111"/>
      <c r="Y41" s="250"/>
      <c r="Z41" s="112"/>
      <c r="AA41" s="112"/>
      <c r="AB41" s="116"/>
      <c r="AC41" s="110">
        <f t="shared" si="29"/>
        <v>0</v>
      </c>
      <c r="AD41" s="111"/>
      <c r="AE41" s="116"/>
      <c r="AF41" s="110">
        <f t="shared" si="30"/>
        <v>0</v>
      </c>
      <c r="AG41" s="111"/>
      <c r="AH41" s="112"/>
      <c r="AI41" s="112"/>
      <c r="AJ41" s="112"/>
      <c r="AK41" s="112"/>
      <c r="AL41" s="116"/>
      <c r="AM41" s="110">
        <f t="shared" si="31"/>
        <v>0</v>
      </c>
      <c r="AN41" s="111"/>
      <c r="AO41" s="112"/>
      <c r="AP41" s="116"/>
      <c r="AQ41" s="114">
        <f t="shared" si="32"/>
        <v>0</v>
      </c>
      <c r="AR41" s="119"/>
      <c r="AS41" s="119"/>
      <c r="AT41" s="119"/>
      <c r="AU41" s="119"/>
      <c r="AV41" s="119"/>
      <c r="AW41" s="119"/>
      <c r="AX41" s="114">
        <f t="shared" si="33"/>
        <v>0</v>
      </c>
      <c r="AY41" s="111"/>
      <c r="AZ41" s="112"/>
      <c r="BA41" s="112"/>
      <c r="BB41" s="112"/>
      <c r="BC41" s="112"/>
      <c r="BD41" s="112"/>
      <c r="BE41" s="112"/>
      <c r="BF41" s="112"/>
      <c r="BG41" s="112"/>
      <c r="BH41" s="112"/>
      <c r="BI41" s="112"/>
      <c r="BJ41" s="112"/>
      <c r="BK41" s="112"/>
      <c r="BL41" s="112"/>
      <c r="BM41" s="112"/>
      <c r="BN41" s="112"/>
      <c r="BO41" s="116"/>
      <c r="BP41" s="114">
        <f t="shared" si="34"/>
        <v>0</v>
      </c>
      <c r="BQ41" s="111"/>
      <c r="BR41" s="116"/>
      <c r="BS41" s="110">
        <f t="shared" si="35"/>
        <v>0</v>
      </c>
      <c r="BT41" s="111"/>
      <c r="BU41" s="116"/>
    </row>
    <row r="42" spans="1:73" s="2" customFormat="1" hidden="1" x14ac:dyDescent="0.25">
      <c r="A42" s="89"/>
      <c r="B42" s="106"/>
      <c r="C42" s="107"/>
      <c r="D42" s="108"/>
      <c r="E42" s="108"/>
      <c r="F42" s="109"/>
      <c r="G42" s="94">
        <f t="shared" si="36"/>
        <v>0</v>
      </c>
      <c r="H42" s="110">
        <f t="shared" si="37"/>
        <v>0</v>
      </c>
      <c r="I42" s="111"/>
      <c r="J42" s="112"/>
      <c r="K42" s="113"/>
      <c r="L42" s="114">
        <f t="shared" si="24"/>
        <v>0</v>
      </c>
      <c r="M42" s="115"/>
      <c r="N42" s="116"/>
      <c r="O42" s="117">
        <f t="shared" si="25"/>
        <v>0</v>
      </c>
      <c r="P42" s="115"/>
      <c r="Q42" s="116"/>
      <c r="R42" s="117">
        <f t="shared" si="26"/>
        <v>0</v>
      </c>
      <c r="S42" s="115"/>
      <c r="T42" s="116"/>
      <c r="U42" s="118"/>
      <c r="V42" s="94">
        <f>SUM(W42,AC42,AF42,AM42,AQ42,AX42,BP42,BS42)</f>
        <v>0</v>
      </c>
      <c r="W42" s="110">
        <f t="shared" si="28"/>
        <v>0</v>
      </c>
      <c r="X42" s="111"/>
      <c r="Y42" s="250"/>
      <c r="Z42" s="112"/>
      <c r="AA42" s="112"/>
      <c r="AB42" s="116"/>
      <c r="AC42" s="110">
        <f t="shared" si="29"/>
        <v>0</v>
      </c>
      <c r="AD42" s="111"/>
      <c r="AE42" s="116"/>
      <c r="AF42" s="110">
        <f t="shared" si="30"/>
        <v>0</v>
      </c>
      <c r="AG42" s="111"/>
      <c r="AH42" s="112"/>
      <c r="AI42" s="112"/>
      <c r="AJ42" s="112"/>
      <c r="AK42" s="112"/>
      <c r="AL42" s="116"/>
      <c r="AM42" s="110">
        <f t="shared" si="31"/>
        <v>0</v>
      </c>
      <c r="AN42" s="111"/>
      <c r="AO42" s="112"/>
      <c r="AP42" s="116"/>
      <c r="AQ42" s="114">
        <f t="shared" si="32"/>
        <v>0</v>
      </c>
      <c r="AR42" s="119"/>
      <c r="AS42" s="119"/>
      <c r="AT42" s="119"/>
      <c r="AU42" s="119"/>
      <c r="AV42" s="119"/>
      <c r="AW42" s="119"/>
      <c r="AX42" s="114">
        <f t="shared" si="33"/>
        <v>0</v>
      </c>
      <c r="AY42" s="111"/>
      <c r="AZ42" s="112"/>
      <c r="BA42" s="112"/>
      <c r="BB42" s="112"/>
      <c r="BC42" s="112"/>
      <c r="BD42" s="112"/>
      <c r="BE42" s="112"/>
      <c r="BF42" s="112"/>
      <c r="BG42" s="112"/>
      <c r="BH42" s="112"/>
      <c r="BI42" s="112"/>
      <c r="BJ42" s="112"/>
      <c r="BK42" s="112"/>
      <c r="BL42" s="112"/>
      <c r="BM42" s="112"/>
      <c r="BN42" s="112"/>
      <c r="BO42" s="116"/>
      <c r="BP42" s="114">
        <f>SUM(BQ42:BR42)</f>
        <v>0</v>
      </c>
      <c r="BQ42" s="111"/>
      <c r="BR42" s="116"/>
      <c r="BS42" s="110">
        <f>SUM(BT42:BU42)</f>
        <v>0</v>
      </c>
      <c r="BT42" s="111"/>
      <c r="BU42" s="116"/>
    </row>
    <row r="43" spans="1:73" s="2" customFormat="1" ht="15.75" hidden="1" thickBot="1" x14ac:dyDescent="0.3">
      <c r="A43" s="135"/>
      <c r="B43" s="120"/>
      <c r="C43" s="121"/>
      <c r="D43" s="122"/>
      <c r="E43" s="122"/>
      <c r="F43" s="123"/>
      <c r="G43" s="124">
        <f t="shared" si="36"/>
        <v>0</v>
      </c>
      <c r="H43" s="125">
        <f t="shared" si="37"/>
        <v>0</v>
      </c>
      <c r="I43" s="126"/>
      <c r="J43" s="127"/>
      <c r="K43" s="128"/>
      <c r="L43" s="129">
        <f t="shared" si="24"/>
        <v>0</v>
      </c>
      <c r="M43" s="125"/>
      <c r="N43" s="130"/>
      <c r="O43" s="131">
        <f t="shared" si="25"/>
        <v>0</v>
      </c>
      <c r="P43" s="125"/>
      <c r="Q43" s="130"/>
      <c r="R43" s="131">
        <f t="shared" si="26"/>
        <v>0</v>
      </c>
      <c r="S43" s="125"/>
      <c r="T43" s="130"/>
      <c r="U43" s="132"/>
      <c r="V43" s="133">
        <f t="shared" si="27"/>
        <v>0</v>
      </c>
      <c r="W43" s="125">
        <f t="shared" si="28"/>
        <v>0</v>
      </c>
      <c r="X43" s="126"/>
      <c r="Y43" s="251"/>
      <c r="Z43" s="127"/>
      <c r="AA43" s="127"/>
      <c r="AB43" s="130"/>
      <c r="AC43" s="125">
        <f t="shared" si="29"/>
        <v>0</v>
      </c>
      <c r="AD43" s="126"/>
      <c r="AE43" s="130"/>
      <c r="AF43" s="125">
        <f t="shared" si="30"/>
        <v>0</v>
      </c>
      <c r="AG43" s="126"/>
      <c r="AH43" s="127"/>
      <c r="AI43" s="127"/>
      <c r="AJ43" s="127"/>
      <c r="AK43" s="127"/>
      <c r="AL43" s="130"/>
      <c r="AM43" s="125">
        <f t="shared" si="31"/>
        <v>0</v>
      </c>
      <c r="AN43" s="126"/>
      <c r="AO43" s="127"/>
      <c r="AP43" s="130"/>
      <c r="AQ43" s="134">
        <f t="shared" si="32"/>
        <v>0</v>
      </c>
      <c r="AR43" s="134"/>
      <c r="AS43" s="134"/>
      <c r="AT43" s="134"/>
      <c r="AU43" s="134"/>
      <c r="AV43" s="134"/>
      <c r="AW43" s="134"/>
      <c r="AX43" s="134">
        <f t="shared" si="33"/>
        <v>0</v>
      </c>
      <c r="AY43" s="126"/>
      <c r="AZ43" s="127"/>
      <c r="BA43" s="127"/>
      <c r="BB43" s="127"/>
      <c r="BC43" s="127"/>
      <c r="BD43" s="127"/>
      <c r="BE43" s="127"/>
      <c r="BF43" s="127"/>
      <c r="BG43" s="127"/>
      <c r="BH43" s="127"/>
      <c r="BI43" s="127"/>
      <c r="BJ43" s="127"/>
      <c r="BK43" s="127"/>
      <c r="BL43" s="127"/>
      <c r="BM43" s="127"/>
      <c r="BN43" s="127"/>
      <c r="BO43" s="130"/>
      <c r="BP43" s="134">
        <f t="shared" si="34"/>
        <v>0</v>
      </c>
      <c r="BQ43" s="126"/>
      <c r="BR43" s="130"/>
      <c r="BS43" s="125">
        <f t="shared" si="35"/>
        <v>0</v>
      </c>
      <c r="BT43" s="126"/>
      <c r="BU43" s="136"/>
    </row>
    <row r="44" spans="1:73" s="59" customFormat="1" ht="14.25" hidden="1" x14ac:dyDescent="0.25">
      <c r="A44" s="74" t="s">
        <v>6</v>
      </c>
      <c r="B44" s="75"/>
      <c r="C44" s="76"/>
      <c r="D44" s="77"/>
      <c r="E44" s="77"/>
      <c r="F44" s="78"/>
      <c r="G44" s="79">
        <f>SUM(G45:G61)</f>
        <v>0</v>
      </c>
      <c r="H44" s="80">
        <f>SUM(I44:K44)</f>
        <v>0</v>
      </c>
      <c r="I44" s="81">
        <f>SUM(I45:I61)</f>
        <v>0</v>
      </c>
      <c r="J44" s="82">
        <f t="shared" ref="J44:U44" si="38">SUM(J45:J61)</f>
        <v>0</v>
      </c>
      <c r="K44" s="83">
        <f t="shared" si="38"/>
        <v>0</v>
      </c>
      <c r="L44" s="84">
        <f t="shared" si="38"/>
        <v>0</v>
      </c>
      <c r="M44" s="81">
        <f t="shared" si="38"/>
        <v>0</v>
      </c>
      <c r="N44" s="86">
        <f t="shared" si="38"/>
        <v>0</v>
      </c>
      <c r="O44" s="84">
        <f t="shared" si="38"/>
        <v>0</v>
      </c>
      <c r="P44" s="81">
        <f t="shared" si="38"/>
        <v>0</v>
      </c>
      <c r="Q44" s="86">
        <f t="shared" si="38"/>
        <v>0</v>
      </c>
      <c r="R44" s="84">
        <f t="shared" si="38"/>
        <v>0</v>
      </c>
      <c r="S44" s="81">
        <f t="shared" si="38"/>
        <v>0</v>
      </c>
      <c r="T44" s="86">
        <f t="shared" si="38"/>
        <v>0</v>
      </c>
      <c r="U44" s="87">
        <f t="shared" si="38"/>
        <v>0</v>
      </c>
      <c r="V44" s="79">
        <f>SUM(V45:V61)</f>
        <v>0</v>
      </c>
      <c r="W44" s="80">
        <f t="shared" ref="W44" si="39">SUM(W45:W61)</f>
        <v>0</v>
      </c>
      <c r="X44" s="81">
        <f>SUM(X45:X61)</f>
        <v>0</v>
      </c>
      <c r="Y44" s="85"/>
      <c r="Z44" s="82">
        <f t="shared" ref="Z44:BR44" si="40">SUM(Z45:Z61)</f>
        <v>0</v>
      </c>
      <c r="AA44" s="82">
        <f t="shared" si="40"/>
        <v>0</v>
      </c>
      <c r="AB44" s="86">
        <f t="shared" si="40"/>
        <v>0</v>
      </c>
      <c r="AC44" s="80">
        <f t="shared" si="40"/>
        <v>0</v>
      </c>
      <c r="AD44" s="81">
        <f t="shared" si="40"/>
        <v>0</v>
      </c>
      <c r="AE44" s="86">
        <f t="shared" si="40"/>
        <v>0</v>
      </c>
      <c r="AF44" s="80">
        <f t="shared" si="40"/>
        <v>0</v>
      </c>
      <c r="AG44" s="81">
        <f t="shared" si="40"/>
        <v>0</v>
      </c>
      <c r="AH44" s="82">
        <f t="shared" si="40"/>
        <v>0</v>
      </c>
      <c r="AI44" s="82">
        <f t="shared" si="40"/>
        <v>0</v>
      </c>
      <c r="AJ44" s="82">
        <f t="shared" si="40"/>
        <v>0</v>
      </c>
      <c r="AK44" s="82">
        <f t="shared" si="40"/>
        <v>0</v>
      </c>
      <c r="AL44" s="86">
        <f t="shared" si="40"/>
        <v>0</v>
      </c>
      <c r="AM44" s="80">
        <f t="shared" si="40"/>
        <v>0</v>
      </c>
      <c r="AN44" s="81">
        <f t="shared" si="40"/>
        <v>0</v>
      </c>
      <c r="AO44" s="82">
        <f t="shared" si="40"/>
        <v>0</v>
      </c>
      <c r="AP44" s="86">
        <f t="shared" si="40"/>
        <v>0</v>
      </c>
      <c r="AQ44" s="84">
        <f t="shared" si="40"/>
        <v>0</v>
      </c>
      <c r="AR44" s="88">
        <f t="shared" si="40"/>
        <v>0</v>
      </c>
      <c r="AS44" s="88">
        <f t="shared" si="40"/>
        <v>0</v>
      </c>
      <c r="AT44" s="88">
        <f t="shared" si="40"/>
        <v>0</v>
      </c>
      <c r="AU44" s="88">
        <f t="shared" si="40"/>
        <v>0</v>
      </c>
      <c r="AV44" s="88">
        <f t="shared" si="40"/>
        <v>0</v>
      </c>
      <c r="AW44" s="88">
        <f t="shared" si="40"/>
        <v>0</v>
      </c>
      <c r="AX44" s="84">
        <f t="shared" si="40"/>
        <v>0</v>
      </c>
      <c r="AY44" s="81">
        <f t="shared" si="40"/>
        <v>0</v>
      </c>
      <c r="AZ44" s="82">
        <f t="shared" si="40"/>
        <v>0</v>
      </c>
      <c r="BA44" s="82">
        <f t="shared" si="40"/>
        <v>0</v>
      </c>
      <c r="BB44" s="82">
        <f t="shared" si="40"/>
        <v>0</v>
      </c>
      <c r="BC44" s="82">
        <f t="shared" si="40"/>
        <v>0</v>
      </c>
      <c r="BD44" s="82">
        <f t="shared" si="40"/>
        <v>0</v>
      </c>
      <c r="BE44" s="82">
        <f t="shared" si="40"/>
        <v>0</v>
      </c>
      <c r="BF44" s="82">
        <f t="shared" si="40"/>
        <v>0</v>
      </c>
      <c r="BG44" s="82">
        <f t="shared" si="40"/>
        <v>0</v>
      </c>
      <c r="BH44" s="82">
        <f t="shared" si="40"/>
        <v>0</v>
      </c>
      <c r="BI44" s="82">
        <f t="shared" si="40"/>
        <v>0</v>
      </c>
      <c r="BJ44" s="82">
        <f t="shared" si="40"/>
        <v>0</v>
      </c>
      <c r="BK44" s="82">
        <f t="shared" si="40"/>
        <v>0</v>
      </c>
      <c r="BL44" s="82">
        <f t="shared" si="40"/>
        <v>0</v>
      </c>
      <c r="BM44" s="82"/>
      <c r="BN44" s="82">
        <f t="shared" si="40"/>
        <v>0</v>
      </c>
      <c r="BO44" s="86">
        <f t="shared" si="40"/>
        <v>0</v>
      </c>
      <c r="BP44" s="84">
        <f t="shared" si="40"/>
        <v>0</v>
      </c>
      <c r="BQ44" s="81">
        <f t="shared" si="40"/>
        <v>0</v>
      </c>
      <c r="BR44" s="86">
        <f t="shared" si="40"/>
        <v>0</v>
      </c>
      <c r="BS44" s="80">
        <f>SUM(BS45:BS61)</f>
        <v>0</v>
      </c>
      <c r="BT44" s="81">
        <f>SUM(BT45:BT61)</f>
        <v>0</v>
      </c>
      <c r="BU44" s="86">
        <f t="shared" ref="BU44" si="41">SUM(BU45:BU61)</f>
        <v>0</v>
      </c>
    </row>
    <row r="45" spans="1:73" s="2" customFormat="1" hidden="1" x14ac:dyDescent="0.25">
      <c r="A45" s="89"/>
      <c r="B45" s="90"/>
      <c r="C45" s="91"/>
      <c r="D45" s="92"/>
      <c r="E45" s="92"/>
      <c r="F45" s="93"/>
      <c r="G45" s="94">
        <f>SUM(U45,R45,O45,L45,H45)</f>
        <v>0</v>
      </c>
      <c r="H45" s="95">
        <f>SUM(I45:K45)</f>
        <v>0</v>
      </c>
      <c r="I45" s="96"/>
      <c r="J45" s="97"/>
      <c r="K45" s="98"/>
      <c r="L45" s="99">
        <f>SUM(M45:N45)</f>
        <v>0</v>
      </c>
      <c r="M45" s="100"/>
      <c r="N45" s="101"/>
      <c r="O45" s="102">
        <f>SUM(P45:Q45)</f>
        <v>0</v>
      </c>
      <c r="P45" s="100"/>
      <c r="Q45" s="101"/>
      <c r="R45" s="102">
        <f>SUM(S45:T45)</f>
        <v>0</v>
      </c>
      <c r="S45" s="100"/>
      <c r="T45" s="101"/>
      <c r="U45" s="103"/>
      <c r="V45" s="104">
        <f>SUM(W45,AC45,AF45,AM45,AQ45,AX45,BP45,BS45)</f>
        <v>0</v>
      </c>
      <c r="W45" s="95">
        <f>SUM(X45:AB45)</f>
        <v>0</v>
      </c>
      <c r="X45" s="96"/>
      <c r="Y45" s="249"/>
      <c r="Z45" s="97"/>
      <c r="AA45" s="97"/>
      <c r="AB45" s="101"/>
      <c r="AC45" s="95">
        <f>SUM(AD45:AE45)</f>
        <v>0</v>
      </c>
      <c r="AD45" s="96"/>
      <c r="AE45" s="101"/>
      <c r="AF45" s="95">
        <f>SUM(AG45:AL45)</f>
        <v>0</v>
      </c>
      <c r="AG45" s="96"/>
      <c r="AH45" s="97"/>
      <c r="AI45" s="97"/>
      <c r="AJ45" s="97"/>
      <c r="AK45" s="97"/>
      <c r="AL45" s="101"/>
      <c r="AM45" s="95">
        <f>SUM(AN45:AP45)</f>
        <v>0</v>
      </c>
      <c r="AN45" s="96"/>
      <c r="AO45" s="97"/>
      <c r="AP45" s="101"/>
      <c r="AQ45" s="99">
        <f>SUM(AR45:AW45)</f>
        <v>0</v>
      </c>
      <c r="AR45" s="105"/>
      <c r="AS45" s="105"/>
      <c r="AT45" s="105"/>
      <c r="AU45" s="105"/>
      <c r="AV45" s="105"/>
      <c r="AW45" s="105"/>
      <c r="AX45" s="99">
        <f>SUM(AY45:BO45)</f>
        <v>0</v>
      </c>
      <c r="AY45" s="96"/>
      <c r="AZ45" s="97"/>
      <c r="BA45" s="97"/>
      <c r="BB45" s="97"/>
      <c r="BC45" s="97"/>
      <c r="BD45" s="97"/>
      <c r="BE45" s="97"/>
      <c r="BF45" s="97"/>
      <c r="BG45" s="97"/>
      <c r="BH45" s="97"/>
      <c r="BI45" s="97"/>
      <c r="BJ45" s="97"/>
      <c r="BK45" s="97"/>
      <c r="BL45" s="97"/>
      <c r="BM45" s="97"/>
      <c r="BN45" s="97"/>
      <c r="BO45" s="101"/>
      <c r="BP45" s="99">
        <f>SUM(BQ45:BR45)</f>
        <v>0</v>
      </c>
      <c r="BQ45" s="96"/>
      <c r="BR45" s="101"/>
      <c r="BS45" s="95">
        <f>SUM(BT45:BU45)</f>
        <v>0</v>
      </c>
      <c r="BT45" s="96"/>
      <c r="BU45" s="101"/>
    </row>
    <row r="46" spans="1:73" s="2" customFormat="1" hidden="1" x14ac:dyDescent="0.25">
      <c r="A46" s="89"/>
      <c r="B46" s="106"/>
      <c r="C46" s="107"/>
      <c r="D46" s="108"/>
      <c r="E46" s="108"/>
      <c r="F46" s="109"/>
      <c r="G46" s="94">
        <f>SUM(U46,R46,O46,L46,H46)</f>
        <v>0</v>
      </c>
      <c r="H46" s="110">
        <f t="shared" ref="H46:H48" si="42">SUM(I46:K46)</f>
        <v>0</v>
      </c>
      <c r="I46" s="111"/>
      <c r="J46" s="112"/>
      <c r="K46" s="113"/>
      <c r="L46" s="114">
        <f t="shared" ref="L46:L61" si="43">SUM(M46:N46)</f>
        <v>0</v>
      </c>
      <c r="M46" s="115"/>
      <c r="N46" s="116"/>
      <c r="O46" s="117">
        <f t="shared" ref="O46:O61" si="44">SUM(P46:Q46)</f>
        <v>0</v>
      </c>
      <c r="P46" s="115"/>
      <c r="Q46" s="116"/>
      <c r="R46" s="117">
        <f t="shared" ref="R46:R61" si="45">SUM(S46:T46)</f>
        <v>0</v>
      </c>
      <c r="S46" s="115"/>
      <c r="T46" s="116"/>
      <c r="U46" s="118"/>
      <c r="V46" s="94">
        <f t="shared" ref="V46:V47" si="46">SUM(W46,AC46,AF46,AM46,AQ46,AX46,BP46,BS46)</f>
        <v>0</v>
      </c>
      <c r="W46" s="110">
        <f t="shared" ref="W46:W61" si="47">SUM(X46:AB46)</f>
        <v>0</v>
      </c>
      <c r="X46" s="111"/>
      <c r="Y46" s="250"/>
      <c r="Z46" s="112"/>
      <c r="AA46" s="112"/>
      <c r="AB46" s="116"/>
      <c r="AC46" s="110">
        <f t="shared" ref="AC46:AC61" si="48">SUM(AD46:AE46)</f>
        <v>0</v>
      </c>
      <c r="AD46" s="111"/>
      <c r="AE46" s="116"/>
      <c r="AF46" s="110">
        <f t="shared" ref="AF46:AF61" si="49">SUM(AG46:AL46)</f>
        <v>0</v>
      </c>
      <c r="AG46" s="111"/>
      <c r="AH46" s="112"/>
      <c r="AI46" s="112"/>
      <c r="AJ46" s="112"/>
      <c r="AK46" s="112"/>
      <c r="AL46" s="116"/>
      <c r="AM46" s="110">
        <f t="shared" ref="AM46:AM61" si="50">SUM(AN46:AP46)</f>
        <v>0</v>
      </c>
      <c r="AN46" s="111"/>
      <c r="AO46" s="112"/>
      <c r="AP46" s="116"/>
      <c r="AQ46" s="114">
        <f t="shared" ref="AQ46:AQ61" si="51">SUM(AR46:AW46)</f>
        <v>0</v>
      </c>
      <c r="AR46" s="119"/>
      <c r="AS46" s="119"/>
      <c r="AT46" s="119"/>
      <c r="AU46" s="119"/>
      <c r="AV46" s="119"/>
      <c r="AW46" s="119"/>
      <c r="AX46" s="114">
        <f t="shared" ref="AX46:AX61" si="52">SUM(AY46:BO46)</f>
        <v>0</v>
      </c>
      <c r="AY46" s="111"/>
      <c r="AZ46" s="112"/>
      <c r="BA46" s="112"/>
      <c r="BB46" s="112"/>
      <c r="BC46" s="112"/>
      <c r="BD46" s="112"/>
      <c r="BE46" s="112"/>
      <c r="BF46" s="112"/>
      <c r="BG46" s="112"/>
      <c r="BH46" s="112"/>
      <c r="BI46" s="112"/>
      <c r="BJ46" s="112"/>
      <c r="BK46" s="112"/>
      <c r="BL46" s="112"/>
      <c r="BM46" s="112"/>
      <c r="BN46" s="112"/>
      <c r="BO46" s="116"/>
      <c r="BP46" s="114">
        <f t="shared" ref="BP46:BP59" si="53">SUM(BQ46:BR46)</f>
        <v>0</v>
      </c>
      <c r="BQ46" s="111"/>
      <c r="BR46" s="116"/>
      <c r="BS46" s="110">
        <f t="shared" ref="BS46:BS59" si="54">SUM(BT46:BU46)</f>
        <v>0</v>
      </c>
      <c r="BT46" s="111"/>
      <c r="BU46" s="116"/>
    </row>
    <row r="47" spans="1:73" s="2" customFormat="1" hidden="1" x14ac:dyDescent="0.25">
      <c r="A47" s="89"/>
      <c r="B47" s="106"/>
      <c r="C47" s="107"/>
      <c r="D47" s="108"/>
      <c r="E47" s="108"/>
      <c r="F47" s="109"/>
      <c r="G47" s="94">
        <f t="shared" ref="G47:G61" si="55">SUM(U47,R47,O47,L47,H47)</f>
        <v>0</v>
      </c>
      <c r="H47" s="110">
        <f t="shared" si="42"/>
        <v>0</v>
      </c>
      <c r="I47" s="111"/>
      <c r="J47" s="112"/>
      <c r="K47" s="113"/>
      <c r="L47" s="114">
        <f t="shared" si="43"/>
        <v>0</v>
      </c>
      <c r="M47" s="115"/>
      <c r="N47" s="116"/>
      <c r="O47" s="117">
        <f t="shared" si="44"/>
        <v>0</v>
      </c>
      <c r="P47" s="115"/>
      <c r="Q47" s="116"/>
      <c r="R47" s="117">
        <f t="shared" si="45"/>
        <v>0</v>
      </c>
      <c r="S47" s="115"/>
      <c r="T47" s="116"/>
      <c r="U47" s="118"/>
      <c r="V47" s="94">
        <f t="shared" si="46"/>
        <v>0</v>
      </c>
      <c r="W47" s="110">
        <f t="shared" si="47"/>
        <v>0</v>
      </c>
      <c r="X47" s="111"/>
      <c r="Y47" s="250"/>
      <c r="Z47" s="112"/>
      <c r="AA47" s="112"/>
      <c r="AB47" s="116"/>
      <c r="AC47" s="110">
        <f t="shared" si="48"/>
        <v>0</v>
      </c>
      <c r="AD47" s="111"/>
      <c r="AE47" s="116"/>
      <c r="AF47" s="110">
        <f t="shared" si="49"/>
        <v>0</v>
      </c>
      <c r="AG47" s="111"/>
      <c r="AH47" s="112"/>
      <c r="AI47" s="112"/>
      <c r="AJ47" s="112"/>
      <c r="AK47" s="112"/>
      <c r="AL47" s="116"/>
      <c r="AM47" s="110">
        <f t="shared" si="50"/>
        <v>0</v>
      </c>
      <c r="AN47" s="111"/>
      <c r="AO47" s="112"/>
      <c r="AP47" s="116"/>
      <c r="AQ47" s="114">
        <f t="shared" si="51"/>
        <v>0</v>
      </c>
      <c r="AR47" s="119"/>
      <c r="AS47" s="119"/>
      <c r="AT47" s="119"/>
      <c r="AU47" s="119"/>
      <c r="AV47" s="119"/>
      <c r="AW47" s="119"/>
      <c r="AX47" s="114">
        <f t="shared" si="52"/>
        <v>0</v>
      </c>
      <c r="AY47" s="111"/>
      <c r="AZ47" s="112"/>
      <c r="BA47" s="112"/>
      <c r="BB47" s="112"/>
      <c r="BC47" s="112"/>
      <c r="BD47" s="112"/>
      <c r="BE47" s="112"/>
      <c r="BF47" s="112"/>
      <c r="BG47" s="112"/>
      <c r="BH47" s="112"/>
      <c r="BI47" s="112"/>
      <c r="BJ47" s="112"/>
      <c r="BK47" s="112"/>
      <c r="BL47" s="112"/>
      <c r="BM47" s="112"/>
      <c r="BN47" s="112"/>
      <c r="BO47" s="116"/>
      <c r="BP47" s="114">
        <f t="shared" si="53"/>
        <v>0</v>
      </c>
      <c r="BQ47" s="111"/>
      <c r="BR47" s="116"/>
      <c r="BS47" s="110">
        <f t="shared" si="54"/>
        <v>0</v>
      </c>
      <c r="BT47" s="111"/>
      <c r="BU47" s="116"/>
    </row>
    <row r="48" spans="1:73" s="2" customFormat="1" hidden="1" x14ac:dyDescent="0.25">
      <c r="A48" s="89"/>
      <c r="B48" s="106"/>
      <c r="C48" s="107"/>
      <c r="D48" s="108"/>
      <c r="E48" s="108"/>
      <c r="F48" s="109"/>
      <c r="G48" s="94">
        <f t="shared" si="55"/>
        <v>0</v>
      </c>
      <c r="H48" s="110">
        <f t="shared" si="42"/>
        <v>0</v>
      </c>
      <c r="I48" s="111"/>
      <c r="J48" s="112"/>
      <c r="K48" s="113"/>
      <c r="L48" s="114">
        <f t="shared" si="43"/>
        <v>0</v>
      </c>
      <c r="M48" s="115"/>
      <c r="N48" s="116"/>
      <c r="O48" s="117">
        <f t="shared" si="44"/>
        <v>0</v>
      </c>
      <c r="P48" s="115"/>
      <c r="Q48" s="116"/>
      <c r="R48" s="117">
        <f t="shared" si="45"/>
        <v>0</v>
      </c>
      <c r="S48" s="115"/>
      <c r="T48" s="116"/>
      <c r="U48" s="118"/>
      <c r="V48" s="94">
        <f>SUM(W48,AC48,AF48,AM48,AQ48,AX48,BP48,BS48)</f>
        <v>0</v>
      </c>
      <c r="W48" s="110">
        <f t="shared" si="47"/>
        <v>0</v>
      </c>
      <c r="X48" s="111"/>
      <c r="Y48" s="250"/>
      <c r="Z48" s="112"/>
      <c r="AA48" s="112"/>
      <c r="AB48" s="116"/>
      <c r="AC48" s="110">
        <f t="shared" si="48"/>
        <v>0</v>
      </c>
      <c r="AD48" s="111"/>
      <c r="AE48" s="116"/>
      <c r="AF48" s="110">
        <f t="shared" si="49"/>
        <v>0</v>
      </c>
      <c r="AG48" s="111"/>
      <c r="AH48" s="112"/>
      <c r="AI48" s="112"/>
      <c r="AJ48" s="112"/>
      <c r="AK48" s="112"/>
      <c r="AL48" s="116"/>
      <c r="AM48" s="110">
        <f t="shared" si="50"/>
        <v>0</v>
      </c>
      <c r="AN48" s="111"/>
      <c r="AO48" s="112"/>
      <c r="AP48" s="116"/>
      <c r="AQ48" s="114">
        <f t="shared" si="51"/>
        <v>0</v>
      </c>
      <c r="AR48" s="119"/>
      <c r="AS48" s="119"/>
      <c r="AT48" s="119"/>
      <c r="AU48" s="119"/>
      <c r="AV48" s="119"/>
      <c r="AW48" s="119"/>
      <c r="AX48" s="114">
        <f t="shared" si="52"/>
        <v>0</v>
      </c>
      <c r="AY48" s="111"/>
      <c r="AZ48" s="112"/>
      <c r="BA48" s="112"/>
      <c r="BB48" s="112"/>
      <c r="BC48" s="112"/>
      <c r="BD48" s="112"/>
      <c r="BE48" s="112"/>
      <c r="BF48" s="112"/>
      <c r="BG48" s="112"/>
      <c r="BH48" s="112"/>
      <c r="BI48" s="112"/>
      <c r="BJ48" s="112"/>
      <c r="BK48" s="112"/>
      <c r="BL48" s="112"/>
      <c r="BM48" s="112"/>
      <c r="BN48" s="112"/>
      <c r="BO48" s="116"/>
      <c r="BP48" s="114">
        <f t="shared" si="53"/>
        <v>0</v>
      </c>
      <c r="BQ48" s="111"/>
      <c r="BR48" s="116"/>
      <c r="BS48" s="110">
        <f t="shared" si="54"/>
        <v>0</v>
      </c>
      <c r="BT48" s="111"/>
      <c r="BU48" s="116"/>
    </row>
    <row r="49" spans="1:73" s="2" customFormat="1" hidden="1" x14ac:dyDescent="0.25">
      <c r="A49" s="89"/>
      <c r="B49" s="106"/>
      <c r="C49" s="107"/>
      <c r="D49" s="108"/>
      <c r="E49" s="108"/>
      <c r="F49" s="109"/>
      <c r="G49" s="94">
        <f t="shared" si="55"/>
        <v>0</v>
      </c>
      <c r="H49" s="110">
        <f>SUM(I49:K49)</f>
        <v>0</v>
      </c>
      <c r="I49" s="111"/>
      <c r="J49" s="112"/>
      <c r="K49" s="113"/>
      <c r="L49" s="114">
        <f t="shared" si="43"/>
        <v>0</v>
      </c>
      <c r="M49" s="115"/>
      <c r="N49" s="116"/>
      <c r="O49" s="117">
        <f t="shared" si="44"/>
        <v>0</v>
      </c>
      <c r="P49" s="115"/>
      <c r="Q49" s="116"/>
      <c r="R49" s="117">
        <f t="shared" si="45"/>
        <v>0</v>
      </c>
      <c r="S49" s="115"/>
      <c r="T49" s="116"/>
      <c r="U49" s="118"/>
      <c r="V49" s="94">
        <f t="shared" ref="V49:V59" si="56">SUM(W49,AC49,AF49,AM49,AQ49,AX49,BP49,BS49)</f>
        <v>0</v>
      </c>
      <c r="W49" s="110">
        <f t="shared" si="47"/>
        <v>0</v>
      </c>
      <c r="X49" s="111"/>
      <c r="Y49" s="250"/>
      <c r="Z49" s="112"/>
      <c r="AA49" s="112"/>
      <c r="AB49" s="116"/>
      <c r="AC49" s="110">
        <f t="shared" si="48"/>
        <v>0</v>
      </c>
      <c r="AD49" s="111"/>
      <c r="AE49" s="116"/>
      <c r="AF49" s="110">
        <f t="shared" si="49"/>
        <v>0</v>
      </c>
      <c r="AG49" s="111"/>
      <c r="AH49" s="112"/>
      <c r="AI49" s="112"/>
      <c r="AJ49" s="112"/>
      <c r="AK49" s="112"/>
      <c r="AL49" s="116"/>
      <c r="AM49" s="110">
        <f t="shared" si="50"/>
        <v>0</v>
      </c>
      <c r="AN49" s="111"/>
      <c r="AO49" s="112"/>
      <c r="AP49" s="116"/>
      <c r="AQ49" s="114">
        <f t="shared" si="51"/>
        <v>0</v>
      </c>
      <c r="AR49" s="119"/>
      <c r="AS49" s="119"/>
      <c r="AT49" s="119"/>
      <c r="AU49" s="119"/>
      <c r="AV49" s="119"/>
      <c r="AW49" s="119"/>
      <c r="AX49" s="114">
        <f t="shared" si="52"/>
        <v>0</v>
      </c>
      <c r="AY49" s="111"/>
      <c r="AZ49" s="112"/>
      <c r="BA49" s="112"/>
      <c r="BB49" s="112"/>
      <c r="BC49" s="112"/>
      <c r="BD49" s="112"/>
      <c r="BE49" s="112"/>
      <c r="BF49" s="112"/>
      <c r="BG49" s="112"/>
      <c r="BH49" s="112"/>
      <c r="BI49" s="112"/>
      <c r="BJ49" s="112"/>
      <c r="BK49" s="112"/>
      <c r="BL49" s="112"/>
      <c r="BM49" s="112"/>
      <c r="BN49" s="112"/>
      <c r="BO49" s="116"/>
      <c r="BP49" s="114">
        <f t="shared" si="53"/>
        <v>0</v>
      </c>
      <c r="BQ49" s="111"/>
      <c r="BR49" s="116"/>
      <c r="BS49" s="110">
        <f t="shared" si="54"/>
        <v>0</v>
      </c>
      <c r="BT49" s="111"/>
      <c r="BU49" s="116"/>
    </row>
    <row r="50" spans="1:73" s="2" customFormat="1" hidden="1" x14ac:dyDescent="0.25">
      <c r="A50" s="89"/>
      <c r="B50" s="106"/>
      <c r="C50" s="107"/>
      <c r="D50" s="108"/>
      <c r="E50" s="108"/>
      <c r="F50" s="109"/>
      <c r="G50" s="94">
        <f t="shared" si="55"/>
        <v>0</v>
      </c>
      <c r="H50" s="110">
        <f t="shared" ref="H50:H61" si="57">SUM(I50:K50)</f>
        <v>0</v>
      </c>
      <c r="I50" s="111"/>
      <c r="J50" s="112"/>
      <c r="K50" s="113"/>
      <c r="L50" s="114">
        <f t="shared" si="43"/>
        <v>0</v>
      </c>
      <c r="M50" s="115"/>
      <c r="N50" s="116"/>
      <c r="O50" s="117">
        <f t="shared" si="44"/>
        <v>0</v>
      </c>
      <c r="P50" s="115"/>
      <c r="Q50" s="116"/>
      <c r="R50" s="117">
        <f t="shared" si="45"/>
        <v>0</v>
      </c>
      <c r="S50" s="115"/>
      <c r="T50" s="116"/>
      <c r="U50" s="118"/>
      <c r="V50" s="94">
        <f t="shared" si="56"/>
        <v>0</v>
      </c>
      <c r="W50" s="110">
        <f t="shared" si="47"/>
        <v>0</v>
      </c>
      <c r="X50" s="111"/>
      <c r="Y50" s="250"/>
      <c r="Z50" s="112"/>
      <c r="AA50" s="112"/>
      <c r="AB50" s="116"/>
      <c r="AC50" s="110">
        <f t="shared" si="48"/>
        <v>0</v>
      </c>
      <c r="AD50" s="111"/>
      <c r="AE50" s="116"/>
      <c r="AF50" s="110">
        <f t="shared" si="49"/>
        <v>0</v>
      </c>
      <c r="AG50" s="111"/>
      <c r="AH50" s="112"/>
      <c r="AI50" s="112"/>
      <c r="AJ50" s="112"/>
      <c r="AK50" s="112"/>
      <c r="AL50" s="116"/>
      <c r="AM50" s="110">
        <f t="shared" si="50"/>
        <v>0</v>
      </c>
      <c r="AN50" s="111"/>
      <c r="AO50" s="112"/>
      <c r="AP50" s="116"/>
      <c r="AQ50" s="114">
        <f t="shared" si="51"/>
        <v>0</v>
      </c>
      <c r="AR50" s="119"/>
      <c r="AS50" s="119"/>
      <c r="AT50" s="119"/>
      <c r="AU50" s="119"/>
      <c r="AV50" s="119"/>
      <c r="AW50" s="119"/>
      <c r="AX50" s="114">
        <f t="shared" si="52"/>
        <v>0</v>
      </c>
      <c r="AY50" s="111"/>
      <c r="AZ50" s="112"/>
      <c r="BA50" s="112"/>
      <c r="BB50" s="112"/>
      <c r="BC50" s="112"/>
      <c r="BD50" s="112"/>
      <c r="BE50" s="112"/>
      <c r="BF50" s="112"/>
      <c r="BG50" s="112"/>
      <c r="BH50" s="112"/>
      <c r="BI50" s="112"/>
      <c r="BJ50" s="112"/>
      <c r="BK50" s="112"/>
      <c r="BL50" s="112"/>
      <c r="BM50" s="112"/>
      <c r="BN50" s="112"/>
      <c r="BO50" s="116"/>
      <c r="BP50" s="114">
        <f t="shared" si="53"/>
        <v>0</v>
      </c>
      <c r="BQ50" s="111"/>
      <c r="BR50" s="116"/>
      <c r="BS50" s="110">
        <f t="shared" si="54"/>
        <v>0</v>
      </c>
      <c r="BT50" s="111"/>
      <c r="BU50" s="116"/>
    </row>
    <row r="51" spans="1:73" s="2" customFormat="1" hidden="1" x14ac:dyDescent="0.25">
      <c r="A51" s="89"/>
      <c r="B51" s="106"/>
      <c r="C51" s="107"/>
      <c r="D51" s="108"/>
      <c r="E51" s="108"/>
      <c r="F51" s="109"/>
      <c r="G51" s="94">
        <f t="shared" si="55"/>
        <v>0</v>
      </c>
      <c r="H51" s="110">
        <f t="shared" si="57"/>
        <v>0</v>
      </c>
      <c r="I51" s="111"/>
      <c r="J51" s="112"/>
      <c r="K51" s="113"/>
      <c r="L51" s="114">
        <f t="shared" si="43"/>
        <v>0</v>
      </c>
      <c r="M51" s="115"/>
      <c r="N51" s="116"/>
      <c r="O51" s="117">
        <f t="shared" si="44"/>
        <v>0</v>
      </c>
      <c r="P51" s="115"/>
      <c r="Q51" s="116"/>
      <c r="R51" s="117">
        <f t="shared" si="45"/>
        <v>0</v>
      </c>
      <c r="S51" s="115"/>
      <c r="T51" s="116"/>
      <c r="U51" s="118"/>
      <c r="V51" s="94">
        <f t="shared" si="56"/>
        <v>0</v>
      </c>
      <c r="W51" s="110">
        <f t="shared" si="47"/>
        <v>0</v>
      </c>
      <c r="X51" s="111"/>
      <c r="Y51" s="250"/>
      <c r="Z51" s="112"/>
      <c r="AA51" s="112"/>
      <c r="AB51" s="116"/>
      <c r="AC51" s="110">
        <f t="shared" si="48"/>
        <v>0</v>
      </c>
      <c r="AD51" s="111"/>
      <c r="AE51" s="116"/>
      <c r="AF51" s="110">
        <f t="shared" si="49"/>
        <v>0</v>
      </c>
      <c r="AG51" s="111"/>
      <c r="AH51" s="112"/>
      <c r="AI51" s="112"/>
      <c r="AJ51" s="112"/>
      <c r="AK51" s="112"/>
      <c r="AL51" s="116"/>
      <c r="AM51" s="110">
        <f t="shared" si="50"/>
        <v>0</v>
      </c>
      <c r="AN51" s="111"/>
      <c r="AO51" s="112"/>
      <c r="AP51" s="116"/>
      <c r="AQ51" s="114">
        <f t="shared" si="51"/>
        <v>0</v>
      </c>
      <c r="AR51" s="119"/>
      <c r="AS51" s="119"/>
      <c r="AT51" s="119"/>
      <c r="AU51" s="119"/>
      <c r="AV51" s="119"/>
      <c r="AW51" s="119"/>
      <c r="AX51" s="114">
        <f t="shared" si="52"/>
        <v>0</v>
      </c>
      <c r="AY51" s="111"/>
      <c r="AZ51" s="112"/>
      <c r="BA51" s="112"/>
      <c r="BB51" s="112"/>
      <c r="BC51" s="112"/>
      <c r="BD51" s="112"/>
      <c r="BE51" s="112"/>
      <c r="BF51" s="112"/>
      <c r="BG51" s="112"/>
      <c r="BH51" s="112"/>
      <c r="BI51" s="112"/>
      <c r="BJ51" s="112"/>
      <c r="BK51" s="112"/>
      <c r="BL51" s="112"/>
      <c r="BM51" s="112"/>
      <c r="BN51" s="112"/>
      <c r="BO51" s="116"/>
      <c r="BP51" s="114">
        <f t="shared" si="53"/>
        <v>0</v>
      </c>
      <c r="BQ51" s="111"/>
      <c r="BR51" s="116"/>
      <c r="BS51" s="110">
        <f t="shared" si="54"/>
        <v>0</v>
      </c>
      <c r="BT51" s="111"/>
      <c r="BU51" s="116"/>
    </row>
    <row r="52" spans="1:73" s="2" customFormat="1" hidden="1" x14ac:dyDescent="0.25">
      <c r="A52" s="89"/>
      <c r="B52" s="106"/>
      <c r="C52" s="107"/>
      <c r="D52" s="108"/>
      <c r="E52" s="108"/>
      <c r="F52" s="109"/>
      <c r="G52" s="94">
        <f t="shared" si="55"/>
        <v>0</v>
      </c>
      <c r="H52" s="110">
        <f t="shared" si="57"/>
        <v>0</v>
      </c>
      <c r="I52" s="111"/>
      <c r="J52" s="112"/>
      <c r="K52" s="113"/>
      <c r="L52" s="114">
        <f t="shared" si="43"/>
        <v>0</v>
      </c>
      <c r="M52" s="115"/>
      <c r="N52" s="116"/>
      <c r="O52" s="117">
        <f t="shared" si="44"/>
        <v>0</v>
      </c>
      <c r="P52" s="115"/>
      <c r="Q52" s="116"/>
      <c r="R52" s="117">
        <f t="shared" si="45"/>
        <v>0</v>
      </c>
      <c r="S52" s="115"/>
      <c r="T52" s="116"/>
      <c r="U52" s="118"/>
      <c r="V52" s="94">
        <f t="shared" si="56"/>
        <v>0</v>
      </c>
      <c r="W52" s="110">
        <f t="shared" si="47"/>
        <v>0</v>
      </c>
      <c r="X52" s="111"/>
      <c r="Y52" s="250"/>
      <c r="Z52" s="112"/>
      <c r="AA52" s="112"/>
      <c r="AB52" s="116"/>
      <c r="AC52" s="110">
        <f t="shared" si="48"/>
        <v>0</v>
      </c>
      <c r="AD52" s="111"/>
      <c r="AE52" s="116"/>
      <c r="AF52" s="110">
        <f t="shared" si="49"/>
        <v>0</v>
      </c>
      <c r="AG52" s="111"/>
      <c r="AH52" s="112"/>
      <c r="AI52" s="112"/>
      <c r="AJ52" s="112"/>
      <c r="AK52" s="112"/>
      <c r="AL52" s="116"/>
      <c r="AM52" s="110">
        <f t="shared" si="50"/>
        <v>0</v>
      </c>
      <c r="AN52" s="111"/>
      <c r="AO52" s="112"/>
      <c r="AP52" s="116"/>
      <c r="AQ52" s="114">
        <f t="shared" si="51"/>
        <v>0</v>
      </c>
      <c r="AR52" s="119"/>
      <c r="AS52" s="119"/>
      <c r="AT52" s="119"/>
      <c r="AU52" s="119"/>
      <c r="AV52" s="119"/>
      <c r="AW52" s="119"/>
      <c r="AX52" s="114">
        <f t="shared" si="52"/>
        <v>0</v>
      </c>
      <c r="AY52" s="111"/>
      <c r="AZ52" s="112"/>
      <c r="BA52" s="112"/>
      <c r="BB52" s="112"/>
      <c r="BC52" s="112"/>
      <c r="BD52" s="112"/>
      <c r="BE52" s="112"/>
      <c r="BF52" s="112"/>
      <c r="BG52" s="112"/>
      <c r="BH52" s="112"/>
      <c r="BI52" s="112"/>
      <c r="BJ52" s="112"/>
      <c r="BK52" s="112"/>
      <c r="BL52" s="112"/>
      <c r="BM52" s="112"/>
      <c r="BN52" s="112"/>
      <c r="BO52" s="116"/>
      <c r="BP52" s="114">
        <f t="shared" si="53"/>
        <v>0</v>
      </c>
      <c r="BQ52" s="111"/>
      <c r="BR52" s="116"/>
      <c r="BS52" s="110">
        <f t="shared" si="54"/>
        <v>0</v>
      </c>
      <c r="BT52" s="111"/>
      <c r="BU52" s="116"/>
    </row>
    <row r="53" spans="1:73" s="2" customFormat="1" hidden="1" x14ac:dyDescent="0.25">
      <c r="A53" s="89"/>
      <c r="B53" s="106"/>
      <c r="C53" s="107"/>
      <c r="D53" s="108"/>
      <c r="E53" s="108"/>
      <c r="F53" s="109"/>
      <c r="G53" s="94">
        <f>SUM(U53,R53,O53,L53,H53)</f>
        <v>0</v>
      </c>
      <c r="H53" s="110">
        <f t="shared" si="57"/>
        <v>0</v>
      </c>
      <c r="I53" s="111"/>
      <c r="J53" s="112"/>
      <c r="K53" s="113"/>
      <c r="L53" s="114">
        <f t="shared" si="43"/>
        <v>0</v>
      </c>
      <c r="M53" s="115"/>
      <c r="N53" s="116"/>
      <c r="O53" s="117">
        <f t="shared" si="44"/>
        <v>0</v>
      </c>
      <c r="P53" s="115"/>
      <c r="Q53" s="116"/>
      <c r="R53" s="117">
        <f t="shared" si="45"/>
        <v>0</v>
      </c>
      <c r="S53" s="115"/>
      <c r="T53" s="116"/>
      <c r="U53" s="118"/>
      <c r="V53" s="94">
        <f t="shared" si="56"/>
        <v>0</v>
      </c>
      <c r="W53" s="110">
        <f t="shared" si="47"/>
        <v>0</v>
      </c>
      <c r="X53" s="111"/>
      <c r="Y53" s="250"/>
      <c r="Z53" s="112"/>
      <c r="AA53" s="112"/>
      <c r="AB53" s="116"/>
      <c r="AC53" s="110">
        <f t="shared" si="48"/>
        <v>0</v>
      </c>
      <c r="AD53" s="111"/>
      <c r="AE53" s="116"/>
      <c r="AF53" s="110">
        <f t="shared" si="49"/>
        <v>0</v>
      </c>
      <c r="AG53" s="111"/>
      <c r="AH53" s="112"/>
      <c r="AI53" s="112"/>
      <c r="AJ53" s="112"/>
      <c r="AK53" s="112"/>
      <c r="AL53" s="116"/>
      <c r="AM53" s="110">
        <f t="shared" si="50"/>
        <v>0</v>
      </c>
      <c r="AN53" s="111"/>
      <c r="AO53" s="112"/>
      <c r="AP53" s="116"/>
      <c r="AQ53" s="114">
        <f t="shared" si="51"/>
        <v>0</v>
      </c>
      <c r="AR53" s="119"/>
      <c r="AS53" s="119"/>
      <c r="AT53" s="119"/>
      <c r="AU53" s="119"/>
      <c r="AV53" s="119"/>
      <c r="AW53" s="119"/>
      <c r="AX53" s="114">
        <f t="shared" si="52"/>
        <v>0</v>
      </c>
      <c r="AY53" s="111"/>
      <c r="AZ53" s="112"/>
      <c r="BA53" s="112"/>
      <c r="BB53" s="112"/>
      <c r="BC53" s="112"/>
      <c r="BD53" s="112"/>
      <c r="BE53" s="112"/>
      <c r="BF53" s="112"/>
      <c r="BG53" s="112"/>
      <c r="BH53" s="112"/>
      <c r="BI53" s="112"/>
      <c r="BJ53" s="112"/>
      <c r="BK53" s="112"/>
      <c r="BL53" s="112"/>
      <c r="BM53" s="112"/>
      <c r="BN53" s="112"/>
      <c r="BO53" s="116"/>
      <c r="BP53" s="114">
        <f t="shared" si="53"/>
        <v>0</v>
      </c>
      <c r="BQ53" s="111"/>
      <c r="BR53" s="116"/>
      <c r="BS53" s="110">
        <f t="shared" si="54"/>
        <v>0</v>
      </c>
      <c r="BT53" s="111"/>
      <c r="BU53" s="116"/>
    </row>
    <row r="54" spans="1:73" s="2" customFormat="1" hidden="1" x14ac:dyDescent="0.25">
      <c r="A54" s="89"/>
      <c r="B54" s="106"/>
      <c r="C54" s="107"/>
      <c r="D54" s="108"/>
      <c r="E54" s="108"/>
      <c r="F54" s="109"/>
      <c r="G54" s="94">
        <f t="shared" si="55"/>
        <v>0</v>
      </c>
      <c r="H54" s="110">
        <f t="shared" si="57"/>
        <v>0</v>
      </c>
      <c r="I54" s="111"/>
      <c r="J54" s="112"/>
      <c r="K54" s="113"/>
      <c r="L54" s="114">
        <f t="shared" si="43"/>
        <v>0</v>
      </c>
      <c r="M54" s="115"/>
      <c r="N54" s="116"/>
      <c r="O54" s="117">
        <f t="shared" si="44"/>
        <v>0</v>
      </c>
      <c r="P54" s="115"/>
      <c r="Q54" s="116"/>
      <c r="R54" s="117">
        <f t="shared" si="45"/>
        <v>0</v>
      </c>
      <c r="S54" s="115"/>
      <c r="T54" s="116"/>
      <c r="U54" s="118"/>
      <c r="V54" s="94">
        <f t="shared" si="56"/>
        <v>0</v>
      </c>
      <c r="W54" s="110">
        <f t="shared" si="47"/>
        <v>0</v>
      </c>
      <c r="X54" s="111"/>
      <c r="Y54" s="250"/>
      <c r="Z54" s="112"/>
      <c r="AA54" s="112"/>
      <c r="AB54" s="116"/>
      <c r="AC54" s="110">
        <f t="shared" si="48"/>
        <v>0</v>
      </c>
      <c r="AD54" s="111"/>
      <c r="AE54" s="116"/>
      <c r="AF54" s="110">
        <f t="shared" si="49"/>
        <v>0</v>
      </c>
      <c r="AG54" s="111"/>
      <c r="AH54" s="112"/>
      <c r="AI54" s="112"/>
      <c r="AJ54" s="112"/>
      <c r="AK54" s="112"/>
      <c r="AL54" s="116"/>
      <c r="AM54" s="110">
        <f t="shared" si="50"/>
        <v>0</v>
      </c>
      <c r="AN54" s="111"/>
      <c r="AO54" s="112"/>
      <c r="AP54" s="116"/>
      <c r="AQ54" s="114">
        <f t="shared" si="51"/>
        <v>0</v>
      </c>
      <c r="AR54" s="119"/>
      <c r="AS54" s="119"/>
      <c r="AT54" s="119"/>
      <c r="AU54" s="119"/>
      <c r="AV54" s="119"/>
      <c r="AW54" s="119"/>
      <c r="AX54" s="114">
        <f t="shared" si="52"/>
        <v>0</v>
      </c>
      <c r="AY54" s="111"/>
      <c r="AZ54" s="112"/>
      <c r="BA54" s="112"/>
      <c r="BB54" s="112"/>
      <c r="BC54" s="112"/>
      <c r="BD54" s="112"/>
      <c r="BE54" s="112"/>
      <c r="BF54" s="112"/>
      <c r="BG54" s="112"/>
      <c r="BH54" s="112"/>
      <c r="BI54" s="112"/>
      <c r="BJ54" s="112"/>
      <c r="BK54" s="112"/>
      <c r="BL54" s="112"/>
      <c r="BM54" s="112"/>
      <c r="BN54" s="112"/>
      <c r="BO54" s="116"/>
      <c r="BP54" s="114">
        <f t="shared" si="53"/>
        <v>0</v>
      </c>
      <c r="BQ54" s="111"/>
      <c r="BR54" s="116"/>
      <c r="BS54" s="110">
        <f t="shared" si="54"/>
        <v>0</v>
      </c>
      <c r="BT54" s="111"/>
      <c r="BU54" s="116"/>
    </row>
    <row r="55" spans="1:73" s="2" customFormat="1" hidden="1" x14ac:dyDescent="0.25">
      <c r="A55" s="89"/>
      <c r="B55" s="106"/>
      <c r="C55" s="107"/>
      <c r="D55" s="108"/>
      <c r="E55" s="108"/>
      <c r="F55" s="109"/>
      <c r="G55" s="94">
        <f t="shared" si="55"/>
        <v>0</v>
      </c>
      <c r="H55" s="110">
        <f t="shared" si="57"/>
        <v>0</v>
      </c>
      <c r="I55" s="111"/>
      <c r="J55" s="112"/>
      <c r="K55" s="113"/>
      <c r="L55" s="114">
        <f t="shared" si="43"/>
        <v>0</v>
      </c>
      <c r="M55" s="115"/>
      <c r="N55" s="116"/>
      <c r="O55" s="117">
        <f t="shared" si="44"/>
        <v>0</v>
      </c>
      <c r="P55" s="115"/>
      <c r="Q55" s="116"/>
      <c r="R55" s="117">
        <f t="shared" si="45"/>
        <v>0</v>
      </c>
      <c r="S55" s="115"/>
      <c r="T55" s="116"/>
      <c r="U55" s="118"/>
      <c r="V55" s="94">
        <f t="shared" si="56"/>
        <v>0</v>
      </c>
      <c r="W55" s="110">
        <f t="shared" si="47"/>
        <v>0</v>
      </c>
      <c r="X55" s="111"/>
      <c r="Y55" s="250"/>
      <c r="Z55" s="112"/>
      <c r="AA55" s="112"/>
      <c r="AB55" s="116"/>
      <c r="AC55" s="110">
        <f t="shared" si="48"/>
        <v>0</v>
      </c>
      <c r="AD55" s="111"/>
      <c r="AE55" s="116"/>
      <c r="AF55" s="110">
        <f t="shared" si="49"/>
        <v>0</v>
      </c>
      <c r="AG55" s="111"/>
      <c r="AH55" s="112"/>
      <c r="AI55" s="112"/>
      <c r="AJ55" s="112"/>
      <c r="AK55" s="112"/>
      <c r="AL55" s="116"/>
      <c r="AM55" s="110">
        <f t="shared" si="50"/>
        <v>0</v>
      </c>
      <c r="AN55" s="111"/>
      <c r="AO55" s="112"/>
      <c r="AP55" s="116"/>
      <c r="AQ55" s="114">
        <f t="shared" si="51"/>
        <v>0</v>
      </c>
      <c r="AR55" s="119"/>
      <c r="AS55" s="119"/>
      <c r="AT55" s="119"/>
      <c r="AU55" s="119"/>
      <c r="AV55" s="119"/>
      <c r="AW55" s="119"/>
      <c r="AX55" s="114">
        <f t="shared" si="52"/>
        <v>0</v>
      </c>
      <c r="AY55" s="111"/>
      <c r="AZ55" s="112"/>
      <c r="BA55" s="112"/>
      <c r="BB55" s="112"/>
      <c r="BC55" s="112"/>
      <c r="BD55" s="112"/>
      <c r="BE55" s="112"/>
      <c r="BF55" s="112"/>
      <c r="BG55" s="112"/>
      <c r="BH55" s="112"/>
      <c r="BI55" s="112"/>
      <c r="BJ55" s="112"/>
      <c r="BK55" s="112"/>
      <c r="BL55" s="112"/>
      <c r="BM55" s="112"/>
      <c r="BN55" s="112"/>
      <c r="BO55" s="116"/>
      <c r="BP55" s="114">
        <f t="shared" si="53"/>
        <v>0</v>
      </c>
      <c r="BQ55" s="111"/>
      <c r="BR55" s="116"/>
      <c r="BS55" s="110">
        <f t="shared" si="54"/>
        <v>0</v>
      </c>
      <c r="BT55" s="111"/>
      <c r="BU55" s="116"/>
    </row>
    <row r="56" spans="1:73" s="2" customFormat="1" hidden="1" x14ac:dyDescent="0.25">
      <c r="A56" s="89"/>
      <c r="B56" s="106"/>
      <c r="C56" s="107"/>
      <c r="D56" s="108"/>
      <c r="E56" s="108"/>
      <c r="F56" s="109"/>
      <c r="G56" s="94">
        <f t="shared" si="55"/>
        <v>0</v>
      </c>
      <c r="H56" s="110">
        <f t="shared" si="57"/>
        <v>0</v>
      </c>
      <c r="I56" s="111"/>
      <c r="J56" s="112"/>
      <c r="K56" s="113"/>
      <c r="L56" s="114">
        <f t="shared" si="43"/>
        <v>0</v>
      </c>
      <c r="M56" s="115"/>
      <c r="N56" s="116"/>
      <c r="O56" s="117">
        <f t="shared" si="44"/>
        <v>0</v>
      </c>
      <c r="P56" s="115"/>
      <c r="Q56" s="116"/>
      <c r="R56" s="117">
        <f t="shared" si="45"/>
        <v>0</v>
      </c>
      <c r="S56" s="115"/>
      <c r="T56" s="116"/>
      <c r="U56" s="118"/>
      <c r="V56" s="94">
        <f t="shared" si="56"/>
        <v>0</v>
      </c>
      <c r="W56" s="110">
        <f t="shared" si="47"/>
        <v>0</v>
      </c>
      <c r="X56" s="111"/>
      <c r="Y56" s="250"/>
      <c r="Z56" s="112"/>
      <c r="AA56" s="112"/>
      <c r="AB56" s="116"/>
      <c r="AC56" s="110">
        <f t="shared" si="48"/>
        <v>0</v>
      </c>
      <c r="AD56" s="111"/>
      <c r="AE56" s="116"/>
      <c r="AF56" s="110">
        <f t="shared" si="49"/>
        <v>0</v>
      </c>
      <c r="AG56" s="111"/>
      <c r="AH56" s="112"/>
      <c r="AI56" s="112"/>
      <c r="AJ56" s="112"/>
      <c r="AK56" s="112"/>
      <c r="AL56" s="116"/>
      <c r="AM56" s="110">
        <f t="shared" si="50"/>
        <v>0</v>
      </c>
      <c r="AN56" s="111"/>
      <c r="AO56" s="112"/>
      <c r="AP56" s="116"/>
      <c r="AQ56" s="114">
        <f t="shared" si="51"/>
        <v>0</v>
      </c>
      <c r="AR56" s="119"/>
      <c r="AS56" s="119"/>
      <c r="AT56" s="119"/>
      <c r="AU56" s="119"/>
      <c r="AV56" s="119"/>
      <c r="AW56" s="119"/>
      <c r="AX56" s="114">
        <f t="shared" si="52"/>
        <v>0</v>
      </c>
      <c r="AY56" s="111"/>
      <c r="AZ56" s="112"/>
      <c r="BA56" s="112"/>
      <c r="BB56" s="112"/>
      <c r="BC56" s="112"/>
      <c r="BD56" s="112"/>
      <c r="BE56" s="112"/>
      <c r="BF56" s="112"/>
      <c r="BG56" s="112"/>
      <c r="BH56" s="112"/>
      <c r="BI56" s="112"/>
      <c r="BJ56" s="112"/>
      <c r="BK56" s="112"/>
      <c r="BL56" s="112"/>
      <c r="BM56" s="112"/>
      <c r="BN56" s="112"/>
      <c r="BO56" s="116"/>
      <c r="BP56" s="114">
        <f t="shared" si="53"/>
        <v>0</v>
      </c>
      <c r="BQ56" s="111"/>
      <c r="BR56" s="116"/>
      <c r="BS56" s="110">
        <f t="shared" si="54"/>
        <v>0</v>
      </c>
      <c r="BT56" s="111"/>
      <c r="BU56" s="116"/>
    </row>
    <row r="57" spans="1:73" s="2" customFormat="1" hidden="1" x14ac:dyDescent="0.25">
      <c r="A57" s="89"/>
      <c r="B57" s="106"/>
      <c r="C57" s="107"/>
      <c r="D57" s="108"/>
      <c r="E57" s="108"/>
      <c r="F57" s="109"/>
      <c r="G57" s="94">
        <f t="shared" si="55"/>
        <v>0</v>
      </c>
      <c r="H57" s="110">
        <f t="shared" si="57"/>
        <v>0</v>
      </c>
      <c r="I57" s="111"/>
      <c r="J57" s="112"/>
      <c r="K57" s="113"/>
      <c r="L57" s="114">
        <f t="shared" si="43"/>
        <v>0</v>
      </c>
      <c r="M57" s="115"/>
      <c r="N57" s="116"/>
      <c r="O57" s="117">
        <f t="shared" si="44"/>
        <v>0</v>
      </c>
      <c r="P57" s="115"/>
      <c r="Q57" s="116"/>
      <c r="R57" s="117">
        <f t="shared" si="45"/>
        <v>0</v>
      </c>
      <c r="S57" s="115"/>
      <c r="T57" s="116"/>
      <c r="U57" s="118"/>
      <c r="V57" s="94">
        <f t="shared" si="56"/>
        <v>0</v>
      </c>
      <c r="W57" s="110">
        <f t="shared" si="47"/>
        <v>0</v>
      </c>
      <c r="X57" s="111"/>
      <c r="Y57" s="250"/>
      <c r="Z57" s="112"/>
      <c r="AA57" s="112"/>
      <c r="AB57" s="116"/>
      <c r="AC57" s="110">
        <f t="shared" si="48"/>
        <v>0</v>
      </c>
      <c r="AD57" s="111"/>
      <c r="AE57" s="116"/>
      <c r="AF57" s="110">
        <f t="shared" si="49"/>
        <v>0</v>
      </c>
      <c r="AG57" s="111"/>
      <c r="AH57" s="112"/>
      <c r="AI57" s="112"/>
      <c r="AJ57" s="112"/>
      <c r="AK57" s="112"/>
      <c r="AL57" s="116"/>
      <c r="AM57" s="110">
        <f t="shared" si="50"/>
        <v>0</v>
      </c>
      <c r="AN57" s="111"/>
      <c r="AO57" s="112"/>
      <c r="AP57" s="116"/>
      <c r="AQ57" s="114">
        <f t="shared" si="51"/>
        <v>0</v>
      </c>
      <c r="AR57" s="119"/>
      <c r="AS57" s="119"/>
      <c r="AT57" s="119"/>
      <c r="AU57" s="119"/>
      <c r="AV57" s="119"/>
      <c r="AW57" s="119"/>
      <c r="AX57" s="114">
        <f t="shared" si="52"/>
        <v>0</v>
      </c>
      <c r="AY57" s="111"/>
      <c r="AZ57" s="112"/>
      <c r="BA57" s="112"/>
      <c r="BB57" s="112"/>
      <c r="BC57" s="112"/>
      <c r="BD57" s="112"/>
      <c r="BE57" s="112"/>
      <c r="BF57" s="112"/>
      <c r="BG57" s="112"/>
      <c r="BH57" s="112"/>
      <c r="BI57" s="112"/>
      <c r="BJ57" s="112"/>
      <c r="BK57" s="112"/>
      <c r="BL57" s="112"/>
      <c r="BM57" s="112"/>
      <c r="BN57" s="112"/>
      <c r="BO57" s="116"/>
      <c r="BP57" s="114">
        <f t="shared" si="53"/>
        <v>0</v>
      </c>
      <c r="BQ57" s="111"/>
      <c r="BR57" s="116"/>
      <c r="BS57" s="110">
        <f t="shared" si="54"/>
        <v>0</v>
      </c>
      <c r="BT57" s="111"/>
      <c r="BU57" s="116"/>
    </row>
    <row r="58" spans="1:73" s="2" customFormat="1" hidden="1" x14ac:dyDescent="0.25">
      <c r="A58" s="89"/>
      <c r="B58" s="106"/>
      <c r="C58" s="107"/>
      <c r="D58" s="108"/>
      <c r="E58" s="108"/>
      <c r="F58" s="109"/>
      <c r="G58" s="94">
        <f t="shared" si="55"/>
        <v>0</v>
      </c>
      <c r="H58" s="110">
        <f t="shared" si="57"/>
        <v>0</v>
      </c>
      <c r="I58" s="111"/>
      <c r="J58" s="112"/>
      <c r="K58" s="113"/>
      <c r="L58" s="114">
        <f t="shared" si="43"/>
        <v>0</v>
      </c>
      <c r="M58" s="115"/>
      <c r="N58" s="116"/>
      <c r="O58" s="117">
        <f t="shared" si="44"/>
        <v>0</v>
      </c>
      <c r="P58" s="115"/>
      <c r="Q58" s="116"/>
      <c r="R58" s="117">
        <f t="shared" si="45"/>
        <v>0</v>
      </c>
      <c r="S58" s="115"/>
      <c r="T58" s="116"/>
      <c r="U58" s="118"/>
      <c r="V58" s="94">
        <f t="shared" si="56"/>
        <v>0</v>
      </c>
      <c r="W58" s="110">
        <f t="shared" si="47"/>
        <v>0</v>
      </c>
      <c r="X58" s="111"/>
      <c r="Y58" s="250"/>
      <c r="Z58" s="112"/>
      <c r="AA58" s="112"/>
      <c r="AB58" s="116"/>
      <c r="AC58" s="110">
        <f t="shared" si="48"/>
        <v>0</v>
      </c>
      <c r="AD58" s="111"/>
      <c r="AE58" s="116"/>
      <c r="AF58" s="110">
        <f t="shared" si="49"/>
        <v>0</v>
      </c>
      <c r="AG58" s="111"/>
      <c r="AH58" s="112"/>
      <c r="AI58" s="112"/>
      <c r="AJ58" s="112"/>
      <c r="AK58" s="112"/>
      <c r="AL58" s="116"/>
      <c r="AM58" s="110">
        <f t="shared" si="50"/>
        <v>0</v>
      </c>
      <c r="AN58" s="111"/>
      <c r="AO58" s="112"/>
      <c r="AP58" s="116"/>
      <c r="AQ58" s="114">
        <f t="shared" si="51"/>
        <v>0</v>
      </c>
      <c r="AR58" s="119"/>
      <c r="AS58" s="119"/>
      <c r="AT58" s="119"/>
      <c r="AU58" s="119"/>
      <c r="AV58" s="119"/>
      <c r="AW58" s="119"/>
      <c r="AX58" s="114">
        <f t="shared" si="52"/>
        <v>0</v>
      </c>
      <c r="AY58" s="111"/>
      <c r="AZ58" s="112"/>
      <c r="BA58" s="112"/>
      <c r="BB58" s="112"/>
      <c r="BC58" s="112"/>
      <c r="BD58" s="112"/>
      <c r="BE58" s="112"/>
      <c r="BF58" s="112"/>
      <c r="BG58" s="112"/>
      <c r="BH58" s="112"/>
      <c r="BI58" s="112"/>
      <c r="BJ58" s="112"/>
      <c r="BK58" s="112"/>
      <c r="BL58" s="112"/>
      <c r="BM58" s="112"/>
      <c r="BN58" s="112"/>
      <c r="BO58" s="116"/>
      <c r="BP58" s="114">
        <f t="shared" si="53"/>
        <v>0</v>
      </c>
      <c r="BQ58" s="111"/>
      <c r="BR58" s="116"/>
      <c r="BS58" s="110">
        <f t="shared" si="54"/>
        <v>0</v>
      </c>
      <c r="BT58" s="111"/>
      <c r="BU58" s="116"/>
    </row>
    <row r="59" spans="1:73" s="2" customFormat="1" hidden="1" x14ac:dyDescent="0.25">
      <c r="A59" s="89"/>
      <c r="B59" s="106"/>
      <c r="C59" s="107"/>
      <c r="D59" s="108"/>
      <c r="E59" s="108"/>
      <c r="F59" s="109"/>
      <c r="G59" s="94">
        <f>SUM(U59,R59,O59,L59,H59)</f>
        <v>0</v>
      </c>
      <c r="H59" s="110">
        <f t="shared" si="57"/>
        <v>0</v>
      </c>
      <c r="I59" s="111"/>
      <c r="J59" s="112"/>
      <c r="K59" s="113"/>
      <c r="L59" s="114">
        <f t="shared" si="43"/>
        <v>0</v>
      </c>
      <c r="M59" s="115"/>
      <c r="N59" s="116"/>
      <c r="O59" s="117">
        <f t="shared" si="44"/>
        <v>0</v>
      </c>
      <c r="P59" s="115"/>
      <c r="Q59" s="116"/>
      <c r="R59" s="117">
        <f t="shared" si="45"/>
        <v>0</v>
      </c>
      <c r="S59" s="115"/>
      <c r="T59" s="116"/>
      <c r="U59" s="118"/>
      <c r="V59" s="94">
        <f t="shared" si="56"/>
        <v>0</v>
      </c>
      <c r="W59" s="110">
        <f t="shared" si="47"/>
        <v>0</v>
      </c>
      <c r="X59" s="111"/>
      <c r="Y59" s="250"/>
      <c r="Z59" s="112"/>
      <c r="AA59" s="112"/>
      <c r="AB59" s="116"/>
      <c r="AC59" s="110">
        <f t="shared" si="48"/>
        <v>0</v>
      </c>
      <c r="AD59" s="111"/>
      <c r="AE59" s="116"/>
      <c r="AF59" s="110">
        <f t="shared" si="49"/>
        <v>0</v>
      </c>
      <c r="AG59" s="111"/>
      <c r="AH59" s="112"/>
      <c r="AI59" s="112"/>
      <c r="AJ59" s="112"/>
      <c r="AK59" s="112"/>
      <c r="AL59" s="116"/>
      <c r="AM59" s="110">
        <f t="shared" si="50"/>
        <v>0</v>
      </c>
      <c r="AN59" s="111"/>
      <c r="AO59" s="112"/>
      <c r="AP59" s="116"/>
      <c r="AQ59" s="114">
        <f t="shared" si="51"/>
        <v>0</v>
      </c>
      <c r="AR59" s="119"/>
      <c r="AS59" s="119"/>
      <c r="AT59" s="119"/>
      <c r="AU59" s="119"/>
      <c r="AV59" s="119"/>
      <c r="AW59" s="119"/>
      <c r="AX59" s="114">
        <f t="shared" si="52"/>
        <v>0</v>
      </c>
      <c r="AY59" s="111"/>
      <c r="AZ59" s="112"/>
      <c r="BA59" s="112"/>
      <c r="BB59" s="112"/>
      <c r="BC59" s="112"/>
      <c r="BD59" s="112"/>
      <c r="BE59" s="112"/>
      <c r="BF59" s="112"/>
      <c r="BG59" s="112"/>
      <c r="BH59" s="112"/>
      <c r="BI59" s="112"/>
      <c r="BJ59" s="112"/>
      <c r="BK59" s="112"/>
      <c r="BL59" s="112"/>
      <c r="BM59" s="112"/>
      <c r="BN59" s="112"/>
      <c r="BO59" s="116"/>
      <c r="BP59" s="114">
        <f t="shared" si="53"/>
        <v>0</v>
      </c>
      <c r="BQ59" s="111"/>
      <c r="BR59" s="116"/>
      <c r="BS59" s="110">
        <f t="shared" si="54"/>
        <v>0</v>
      </c>
      <c r="BT59" s="111"/>
      <c r="BU59" s="116"/>
    </row>
    <row r="60" spans="1:73" s="2" customFormat="1" hidden="1" x14ac:dyDescent="0.25">
      <c r="A60" s="89"/>
      <c r="B60" s="106"/>
      <c r="C60" s="107"/>
      <c r="D60" s="108"/>
      <c r="E60" s="108"/>
      <c r="F60" s="109"/>
      <c r="G60" s="94">
        <f t="shared" si="55"/>
        <v>0</v>
      </c>
      <c r="H60" s="110">
        <f t="shared" si="57"/>
        <v>0</v>
      </c>
      <c r="I60" s="111"/>
      <c r="J60" s="112"/>
      <c r="K60" s="113"/>
      <c r="L60" s="114">
        <f t="shared" si="43"/>
        <v>0</v>
      </c>
      <c r="M60" s="115"/>
      <c r="N60" s="116"/>
      <c r="O60" s="117">
        <f t="shared" si="44"/>
        <v>0</v>
      </c>
      <c r="P60" s="115"/>
      <c r="Q60" s="116"/>
      <c r="R60" s="117">
        <f t="shared" si="45"/>
        <v>0</v>
      </c>
      <c r="S60" s="115"/>
      <c r="T60" s="116"/>
      <c r="U60" s="118"/>
      <c r="V60" s="94">
        <f>SUM(W60,AC60,AF60,AM60,AQ60,AX60,BP60,BS60)</f>
        <v>0</v>
      </c>
      <c r="W60" s="110">
        <f t="shared" si="47"/>
        <v>0</v>
      </c>
      <c r="X60" s="111"/>
      <c r="Y60" s="250"/>
      <c r="Z60" s="112"/>
      <c r="AA60" s="112"/>
      <c r="AB60" s="116"/>
      <c r="AC60" s="110">
        <f t="shared" si="48"/>
        <v>0</v>
      </c>
      <c r="AD60" s="111"/>
      <c r="AE60" s="116"/>
      <c r="AF60" s="110">
        <f t="shared" si="49"/>
        <v>0</v>
      </c>
      <c r="AG60" s="111"/>
      <c r="AH60" s="112"/>
      <c r="AI60" s="112"/>
      <c r="AJ60" s="112"/>
      <c r="AK60" s="112"/>
      <c r="AL60" s="116"/>
      <c r="AM60" s="110">
        <f t="shared" si="50"/>
        <v>0</v>
      </c>
      <c r="AN60" s="111"/>
      <c r="AO60" s="112"/>
      <c r="AP60" s="116"/>
      <c r="AQ60" s="114">
        <f t="shared" si="51"/>
        <v>0</v>
      </c>
      <c r="AR60" s="119"/>
      <c r="AS60" s="119"/>
      <c r="AT60" s="119"/>
      <c r="AU60" s="119"/>
      <c r="AV60" s="119"/>
      <c r="AW60" s="119"/>
      <c r="AX60" s="114">
        <f t="shared" si="52"/>
        <v>0</v>
      </c>
      <c r="AY60" s="111"/>
      <c r="AZ60" s="112"/>
      <c r="BA60" s="112"/>
      <c r="BB60" s="112"/>
      <c r="BC60" s="112"/>
      <c r="BD60" s="112"/>
      <c r="BE60" s="112"/>
      <c r="BF60" s="112"/>
      <c r="BG60" s="112"/>
      <c r="BH60" s="112"/>
      <c r="BI60" s="112"/>
      <c r="BJ60" s="112"/>
      <c r="BK60" s="112"/>
      <c r="BL60" s="112"/>
      <c r="BM60" s="112"/>
      <c r="BN60" s="112"/>
      <c r="BO60" s="116"/>
      <c r="BP60" s="114">
        <f>SUM(BQ60:BR60)</f>
        <v>0</v>
      </c>
      <c r="BQ60" s="111"/>
      <c r="BR60" s="116"/>
      <c r="BS60" s="110">
        <f>SUM(BT60:BU60)</f>
        <v>0</v>
      </c>
      <c r="BT60" s="111"/>
      <c r="BU60" s="116"/>
    </row>
    <row r="61" spans="1:73" s="2" customFormat="1" ht="15.75" hidden="1" thickBot="1" x14ac:dyDescent="0.3">
      <c r="A61" s="135"/>
      <c r="B61" s="120"/>
      <c r="C61" s="121"/>
      <c r="D61" s="122"/>
      <c r="E61" s="122"/>
      <c r="F61" s="123"/>
      <c r="G61" s="137">
        <f t="shared" si="55"/>
        <v>0</v>
      </c>
      <c r="H61" s="125">
        <f t="shared" si="57"/>
        <v>0</v>
      </c>
      <c r="I61" s="126"/>
      <c r="J61" s="127"/>
      <c r="K61" s="130"/>
      <c r="L61" s="138">
        <f t="shared" si="43"/>
        <v>0</v>
      </c>
      <c r="M61" s="126"/>
      <c r="N61" s="130"/>
      <c r="O61" s="138">
        <f t="shared" si="44"/>
        <v>0</v>
      </c>
      <c r="P61" s="126"/>
      <c r="Q61" s="130"/>
      <c r="R61" s="138">
        <f t="shared" si="45"/>
        <v>0</v>
      </c>
      <c r="S61" s="126"/>
      <c r="T61" s="130"/>
      <c r="U61" s="125"/>
      <c r="V61" s="133">
        <f t="shared" ref="V61" si="58">SUM(W61,AC61,AF61,AM61,AQ61,AX61,BP61,BS61)</f>
        <v>0</v>
      </c>
      <c r="W61" s="125">
        <f t="shared" si="47"/>
        <v>0</v>
      </c>
      <c r="X61" s="126"/>
      <c r="Y61" s="251"/>
      <c r="Z61" s="127"/>
      <c r="AA61" s="127"/>
      <c r="AB61" s="130"/>
      <c r="AC61" s="125">
        <f t="shared" si="48"/>
        <v>0</v>
      </c>
      <c r="AD61" s="126"/>
      <c r="AE61" s="130"/>
      <c r="AF61" s="125">
        <f t="shared" si="49"/>
        <v>0</v>
      </c>
      <c r="AG61" s="126"/>
      <c r="AH61" s="127"/>
      <c r="AI61" s="127"/>
      <c r="AJ61" s="127"/>
      <c r="AK61" s="127"/>
      <c r="AL61" s="130"/>
      <c r="AM61" s="125">
        <f t="shared" si="50"/>
        <v>0</v>
      </c>
      <c r="AN61" s="126"/>
      <c r="AO61" s="127"/>
      <c r="AP61" s="130"/>
      <c r="AQ61" s="134">
        <f t="shared" si="51"/>
        <v>0</v>
      </c>
      <c r="AR61" s="134"/>
      <c r="AS61" s="134"/>
      <c r="AT61" s="134"/>
      <c r="AU61" s="134"/>
      <c r="AV61" s="134"/>
      <c r="AW61" s="134"/>
      <c r="AX61" s="134">
        <f t="shared" si="52"/>
        <v>0</v>
      </c>
      <c r="AY61" s="126"/>
      <c r="AZ61" s="127"/>
      <c r="BA61" s="127"/>
      <c r="BB61" s="127"/>
      <c r="BC61" s="127"/>
      <c r="BD61" s="127"/>
      <c r="BE61" s="127"/>
      <c r="BF61" s="127"/>
      <c r="BG61" s="127"/>
      <c r="BH61" s="127"/>
      <c r="BI61" s="127"/>
      <c r="BJ61" s="127"/>
      <c r="BK61" s="127"/>
      <c r="BL61" s="127"/>
      <c r="BM61" s="127"/>
      <c r="BN61" s="127"/>
      <c r="BO61" s="130"/>
      <c r="BP61" s="134">
        <f t="shared" ref="BP61" si="59">SUM(BQ61:BR61)</f>
        <v>0</v>
      </c>
      <c r="BQ61" s="126"/>
      <c r="BR61" s="130"/>
      <c r="BS61" s="125">
        <f t="shared" ref="BS61" si="60">SUM(BT61:BU61)</f>
        <v>0</v>
      </c>
      <c r="BT61" s="126"/>
      <c r="BU61" s="136"/>
    </row>
    <row r="62" spans="1:73" s="59" customFormat="1" ht="14.25" x14ac:dyDescent="0.25">
      <c r="A62" s="139" t="s">
        <v>7</v>
      </c>
      <c r="B62" s="140"/>
      <c r="C62" s="141"/>
      <c r="D62" s="142"/>
      <c r="E62" s="142"/>
      <c r="F62" s="141"/>
      <c r="G62" s="143">
        <f>SUM(G63,G99,G130,G142,G152,G158,G165,G170,G178,G192,G200,G208)</f>
        <v>0</v>
      </c>
      <c r="H62" s="144">
        <f>SUM(H63,H99,H130,H142,H152,H158,H165,H170,H178,H192,H200,H208)</f>
        <v>0</v>
      </c>
      <c r="I62" s="81">
        <f>SUM(I63,I99,I130,I142,I152,I158,I165,I170,I178,I192,I200,I208)</f>
        <v>0</v>
      </c>
      <c r="J62" s="82">
        <f>SUM(J63,J99,J130,J142,J152,J158,J165,J170,J178,J192,J200,J208)</f>
        <v>0</v>
      </c>
      <c r="K62" s="82">
        <f>SUM(K63,K99,K130,K142,K152,K158,K165,K170,K178,K192,K200,K208)</f>
        <v>0</v>
      </c>
      <c r="L62" s="144">
        <f>SUM(L63,L99,L130,L142,L152,L158,L165,L170,L178,L192,L200,L208)</f>
        <v>0</v>
      </c>
      <c r="M62" s="81">
        <f>SUM(M63,M99,M130,M142,M152,M158,M165,M170,M178,M192,M200,M208)</f>
        <v>0</v>
      </c>
      <c r="N62" s="86">
        <f>SUM(N63,N99,N130,N142,N152,N158,N165,N170,N178,N192,N200,N208)</f>
        <v>0</v>
      </c>
      <c r="O62" s="144">
        <f>SUM(O63,O99,O130,O142,O152,O158,O165,O170,O178,O192,O200,O208)</f>
        <v>0</v>
      </c>
      <c r="P62" s="81">
        <f>SUM(P63,P99,P130,P142,P152,P158,P165,P170,P178,P192,P200,P208)</f>
        <v>0</v>
      </c>
      <c r="Q62" s="145">
        <f>SUM(Q63,Q99,Q130,Q142,Q152,Q158,Q165,Q170,Q178,Q192,Q200,Q208)</f>
        <v>0</v>
      </c>
      <c r="R62" s="144">
        <f>SUM(R63,R99,R130,R142,R152,R158,R165,R170,R178,R192,R200,R208)</f>
        <v>0</v>
      </c>
      <c r="S62" s="81">
        <f>SUM(S63,S99,S130,S142,S152,S158,S165,S170,S178,S192,S200,S208)</f>
        <v>0</v>
      </c>
      <c r="T62" s="145">
        <f>SUM(T63,T99,T130,T142,T152,T158,T165,T170,T178,T192,T200,T208)</f>
        <v>0</v>
      </c>
      <c r="U62" s="144">
        <f>SUM(U63,U99,U130,U142,U152,U158,U165,U170,U178,U192,U200,U208)</f>
        <v>0</v>
      </c>
      <c r="V62" s="146">
        <f>SUM(W62,AC62,AF62,AM62,AQ62,AX62,BP62,BS62)</f>
        <v>-10125</v>
      </c>
      <c r="W62" s="147">
        <f>SUM(X62:AB62)</f>
        <v>0</v>
      </c>
      <c r="X62" s="148">
        <f>SUM(X63,X99,X130,X142,X152,X158,X165,X170,X178,X192,X200,X208)</f>
        <v>0</v>
      </c>
      <c r="Y62" s="252"/>
      <c r="Z62" s="149">
        <f>SUM(Z63,Z99,Z130,Z142,Z152,Z158,Z165,Z170,Z178,Z192,Z200,Z208)</f>
        <v>0</v>
      </c>
      <c r="AA62" s="149">
        <f>SUM(AA63,AA99,AA130,AA142,AA152,AA158,AA165,AA170,AA178,AA192,AA200,AA208)</f>
        <v>0</v>
      </c>
      <c r="AB62" s="149">
        <f>SUM(AB63,AB99,AB130,AB142,AB152,AB158,AB165,AB170,AB178,AB192,AB200,AB208)</f>
        <v>0</v>
      </c>
      <c r="AC62" s="147">
        <f>SUM(AD62:AE62)</f>
        <v>0</v>
      </c>
      <c r="AD62" s="150">
        <f>SUM(AD63,AD99,AD130,AD142,AD152,AD158,AD165,AD170,AD178,AD192,AD200,AD208)</f>
        <v>0</v>
      </c>
      <c r="AE62" s="149">
        <f>SUM(AE63,AE99,AE130,AE142,AE152,AE158,AE165,AE170,AE178,AE192,AE200,AE208)</f>
        <v>0</v>
      </c>
      <c r="AF62" s="147">
        <f>SUM(AG62:AL62)</f>
        <v>0</v>
      </c>
      <c r="AG62" s="150">
        <f>SUM(AG63,AG99,AG130,AG142,AG152,AG158,AG165,AG170,AG178,AG192,AG200,AG208)</f>
        <v>0</v>
      </c>
      <c r="AH62" s="151">
        <f>SUM(AH63,AH99,AH130,AH142,AH152,AH158,AH165,AH170,AH178,AH192,AH200,AH208)</f>
        <v>0</v>
      </c>
      <c r="AI62" s="151">
        <f>SUM(AI63,AI99,AI130,AI142,AI152,AI158,AI165,AI170,AI178,AI192,AI200,AI208)</f>
        <v>0</v>
      </c>
      <c r="AJ62" s="151">
        <f>SUM(AJ63,AJ99,AJ130,AJ142,AJ152,AJ158,AJ165,AJ170,AJ178,AJ192,AJ200,AJ208)</f>
        <v>0</v>
      </c>
      <c r="AK62" s="151">
        <f>SUM(AK63,AK99,AK130,AK142,AK152,AK158,AK165,AK170,AK178,AK192,AK200,AK208)</f>
        <v>0</v>
      </c>
      <c r="AL62" s="151">
        <f>SUM(AL63,AL99,AL130,AL142,AL152,AL158,AL165,AL170,AL178,AL192,AL200,AL208)</f>
        <v>0</v>
      </c>
      <c r="AM62" s="147">
        <f>SUM(AN62:AP62)</f>
        <v>0</v>
      </c>
      <c r="AN62" s="150">
        <f>SUM(AN63,AN99,AN130,AN142,AN152,AN158,AN165,AN170,AN178,AN192,AN200,AN208)</f>
        <v>0</v>
      </c>
      <c r="AO62" s="151">
        <f>SUM(AO63,AO99,AO130,AO142,AO152,AO158,AO165,AO170,AO178,AO192,AO200,AO208)</f>
        <v>0</v>
      </c>
      <c r="AP62" s="152">
        <f>SUM(AP63,AP99,AP130,AP142,AP152,AP158,AP165,AP170,AP178,AP192,AP200,AP208)</f>
        <v>0</v>
      </c>
      <c r="AQ62" s="153">
        <f>SUM(AR62:AW62)</f>
        <v>-21449</v>
      </c>
      <c r="AR62" s="154">
        <f>SUM(AR63,AR99,AR130,AR142,AR152,AR158,AR165,AR170,AR178,AR192,AR200,AR208)</f>
        <v>0</v>
      </c>
      <c r="AS62" s="154">
        <f>SUM(AS63,AS99,AS130,AS142,AS152,AS158,AS165,AS170,AS178,AS192,AS200,AS208)</f>
        <v>-18593</v>
      </c>
      <c r="AT62" s="154">
        <f>SUM(AT63,AT99,AT130,AT142,AT152,AT158,AT165,AT170,AT178,AT192,AT200,AT208)</f>
        <v>2559</v>
      </c>
      <c r="AU62" s="154">
        <f>SUM(AU63,AU99,AU130,AU142,AU152,AU158,AU165,AU170,AU178,AU192,AU200,AU208)</f>
        <v>0</v>
      </c>
      <c r="AV62" s="154">
        <f>SUM(AV63,AV99,AV130,AV142,AV152,AV158,AV165,AV170,AV178,AV192,AV200,AV208)</f>
        <v>0</v>
      </c>
      <c r="AW62" s="154">
        <f>SUM(AW63,AW99,AW130,AW142,AW152,AW158,AW165,AW170,AW178,AW192,AW200,AW208)</f>
        <v>-5415</v>
      </c>
      <c r="AX62" s="153">
        <f>SUM(AY62:BO62)</f>
        <v>11324</v>
      </c>
      <c r="AY62" s="155">
        <f>SUM(AY63,AY99,AY130,AY142,AY152,AY158,AY165,AY170,AY178,AY192,AY200,AY208)</f>
        <v>1168</v>
      </c>
      <c r="AZ62" s="156">
        <f>SUM(AZ63,AZ99,AZ130,AZ142,AZ152,AZ158,AZ165,AZ170,AZ178,AZ192,AZ200,AZ208)</f>
        <v>0</v>
      </c>
      <c r="BA62" s="156">
        <f>SUM(BA63,BA99,BA130,BA142,BA152,BA158,BA165,BA170,BA178,BA192,BA200,BA208)</f>
        <v>0</v>
      </c>
      <c r="BB62" s="156">
        <f>SUM(BB63,BB99,BB130,BB142,BB152,BB158,BB165,BB170,BB178,BB192,BB200,BB208)</f>
        <v>724</v>
      </c>
      <c r="BC62" s="156">
        <f>SUM(BC63,BC99,BC130,BC142,BC152,BC158,BC165,BC170,BC178,BC192,BC200,BC208)</f>
        <v>2540</v>
      </c>
      <c r="BD62" s="156">
        <f>SUM(BD63,BD99,BD130,BD142,BD152,BD158,BD165,BD170,BD178,BD192,BD200,BD208)</f>
        <v>0</v>
      </c>
      <c r="BE62" s="156">
        <f>SUM(BE63,BE99,BE130,BE142,BE152,BE158,BE165,BE170,BE178,BE192,BE200,BE208)</f>
        <v>-58</v>
      </c>
      <c r="BF62" s="156">
        <f>SUM(BF63,BF99,BF130,BF142,BF152,BF158,BF165,BF170,BF178,BF192,BF200,BF208)</f>
        <v>6154</v>
      </c>
      <c r="BG62" s="156">
        <f>SUM(BG63,BG99,BG130,BG142,BG152,BG158,BG165,BG170,BG178,BG192,BG200,BG208)</f>
        <v>9903</v>
      </c>
      <c r="BH62" s="156">
        <f>SUM(BH63,BH99,BH130,BH142,BH152,BH158,BH165,BH170,BH178,BH192,BH200,BH208)</f>
        <v>0</v>
      </c>
      <c r="BI62" s="156">
        <f>SUM(BI63,BI99,BI130,BI142,BI152,BI158,BI165,BI170,BI178,BI192,BI200,BI208)</f>
        <v>253</v>
      </c>
      <c r="BJ62" s="156">
        <f>SUM(BJ63,BJ99,BJ130,BJ142,BJ152,BJ158,BJ165,BJ170,BJ178,BJ192,BJ200,BJ208)</f>
        <v>-9984</v>
      </c>
      <c r="BK62" s="156">
        <f>SUM(BK63,BK99,BK130,BK142,BK152,BK158,BK165,BK170,BK178,BK192,BK200,BK208)</f>
        <v>2740</v>
      </c>
      <c r="BL62" s="156">
        <f>SUM(BL63,BL99,BL130,BL142,BL152,BL158,BL165,BL170,BL178,BL192,BL200,BL208)</f>
        <v>0</v>
      </c>
      <c r="BM62" s="156">
        <f>SUM(BM63,BM99,BM130,BM142,BM152,BM158,BM165,BM170,BM178,BM192,BM200,BM208)</f>
        <v>-2116</v>
      </c>
      <c r="BN62" s="156">
        <f>SUM(BN63,BN99,BN130,BN142,BN152,BN158,BN165,BN170,BN178,BN192,BN200,BN208)</f>
        <v>0</v>
      </c>
      <c r="BO62" s="157">
        <f>SUM(BO63,BO99,BO130,BO142,BO152,BO158,BO165,BO170,BO178,BO192,BO200,BO208)</f>
        <v>0</v>
      </c>
      <c r="BP62" s="84">
        <f>SUM(BQ62:BR62)</f>
        <v>0</v>
      </c>
      <c r="BQ62" s="155">
        <f>SUM(BQ63,BQ99,BQ130,BQ142,BQ152,BQ158,BQ165,BQ170,BQ178,BQ192,BQ200,BQ208)</f>
        <v>0</v>
      </c>
      <c r="BR62" s="145">
        <f>SUM(BR63,BR99,BR130,BR142,BR152,BR158,BR165,BR170,BR178,BR192,BR200,BR208)</f>
        <v>0</v>
      </c>
      <c r="BS62" s="144">
        <f>SUM(BT62:BU62)</f>
        <v>0</v>
      </c>
      <c r="BT62" s="155">
        <f>SUM(BT63,BT99,BT130,BT142,BT152,BT158,BT165,BT170,BT178,BT192,BT200,BT208)</f>
        <v>0</v>
      </c>
      <c r="BU62" s="145">
        <f>SUM(BU63,BU99,BU130,BU142,BU152,BU158,BU165,BU170,BU178,BU192,BU200,BU208)</f>
        <v>0</v>
      </c>
    </row>
    <row r="63" spans="1:73" s="6" customFormat="1" ht="14.25" x14ac:dyDescent="0.2">
      <c r="A63" s="158" t="s">
        <v>141</v>
      </c>
      <c r="B63" s="159"/>
      <c r="C63" s="160"/>
      <c r="D63" s="161" t="s">
        <v>8</v>
      </c>
      <c r="E63" s="162"/>
      <c r="F63" s="160"/>
      <c r="G63" s="163">
        <f>SUM(G64:G98)</f>
        <v>0</v>
      </c>
      <c r="H63" s="164">
        <f>SUM(I63:K63)</f>
        <v>0</v>
      </c>
      <c r="I63" s="165">
        <f>SUM(I64:I98)</f>
        <v>0</v>
      </c>
      <c r="J63" s="166">
        <f>SUM(J64:J98)</f>
        <v>0</v>
      </c>
      <c r="K63" s="167">
        <f>SUM(K64:K98)</f>
        <v>0</v>
      </c>
      <c r="L63" s="164">
        <f>SUM(L64:L98)</f>
        <v>0</v>
      </c>
      <c r="M63" s="165">
        <f>SUM(M64:M98)</f>
        <v>0</v>
      </c>
      <c r="N63" s="167">
        <f>SUM(N64:N98)</f>
        <v>0</v>
      </c>
      <c r="O63" s="164">
        <f>SUM(O64:O98)</f>
        <v>0</v>
      </c>
      <c r="P63" s="165">
        <f>SUM(P64:P98)</f>
        <v>0</v>
      </c>
      <c r="Q63" s="167">
        <f>SUM(Q64:Q98)</f>
        <v>0</v>
      </c>
      <c r="R63" s="164">
        <f>SUM(R64:R98)</f>
        <v>0</v>
      </c>
      <c r="S63" s="165">
        <f>SUM(S64:S98)</f>
        <v>0</v>
      </c>
      <c r="T63" s="167">
        <f>SUM(T64:T98)</f>
        <v>0</v>
      </c>
      <c r="U63" s="164">
        <f>SUM(U64:U98)</f>
        <v>0</v>
      </c>
      <c r="V63" s="168">
        <f t="shared" ref="V63:V198" si="61">SUM(W63,AC63,AF63,AM63,AQ63,AX63,BP63,BS63)</f>
        <v>31288</v>
      </c>
      <c r="W63" s="169">
        <f t="shared" ref="W63:W198" si="62">SUM(X63:AB63)</f>
        <v>0</v>
      </c>
      <c r="X63" s="170">
        <f>SUM(X64:X98)</f>
        <v>0</v>
      </c>
      <c r="Y63" s="253"/>
      <c r="Z63" s="171">
        <f>SUM(Z64:Z98)</f>
        <v>0</v>
      </c>
      <c r="AA63" s="171">
        <f>SUM(AA64:AA98)</f>
        <v>0</v>
      </c>
      <c r="AB63" s="172">
        <f>SUM(AB64:AB98)</f>
        <v>0</v>
      </c>
      <c r="AC63" s="169">
        <f t="shared" ref="AC63:AC198" si="63">SUM(AD63:AE63)</f>
        <v>0</v>
      </c>
      <c r="AD63" s="170">
        <f>SUM(AD64:AD98)</f>
        <v>0</v>
      </c>
      <c r="AE63" s="172">
        <f>SUM(AE64:AE98)</f>
        <v>0</v>
      </c>
      <c r="AF63" s="169">
        <f t="shared" ref="AF63:AF198" si="64">SUM(AG63:AL63)</f>
        <v>0</v>
      </c>
      <c r="AG63" s="170">
        <f>SUM(AG64:AG98)</f>
        <v>0</v>
      </c>
      <c r="AH63" s="171">
        <f>SUM(AH64:AH98)</f>
        <v>0</v>
      </c>
      <c r="AI63" s="171">
        <f>SUM(AI64:AI98)</f>
        <v>0</v>
      </c>
      <c r="AJ63" s="171">
        <f>SUM(AJ64:AJ98)</f>
        <v>0</v>
      </c>
      <c r="AK63" s="171">
        <f>SUM(AK64:AK98)</f>
        <v>0</v>
      </c>
      <c r="AL63" s="172">
        <f>SUM(AL64:AL98)</f>
        <v>0</v>
      </c>
      <c r="AM63" s="169">
        <f t="shared" ref="AM63:AM198" si="65">SUM(AN63:AP63)</f>
        <v>0</v>
      </c>
      <c r="AN63" s="170">
        <f>SUM(AN64:AN98)</f>
        <v>0</v>
      </c>
      <c r="AO63" s="171">
        <f>SUM(AO64:AO98)</f>
        <v>0</v>
      </c>
      <c r="AP63" s="172">
        <f>SUM(AP64:AP98)</f>
        <v>0</v>
      </c>
      <c r="AQ63" s="173">
        <f t="shared" ref="AQ63:AQ198" si="66">SUM(AR63:AW63)</f>
        <v>20713</v>
      </c>
      <c r="AR63" s="173">
        <f>SUM(AR64:AR98)</f>
        <v>0</v>
      </c>
      <c r="AS63" s="173">
        <f>SUM(AS64:AS98)</f>
        <v>13418</v>
      </c>
      <c r="AT63" s="173">
        <f>SUM(AT64:AT98)</f>
        <v>2059</v>
      </c>
      <c r="AU63" s="173">
        <f>SUM(AU64:AU98)</f>
        <v>0</v>
      </c>
      <c r="AV63" s="173">
        <f>SUM(AV64:AV98)</f>
        <v>0</v>
      </c>
      <c r="AW63" s="173">
        <f>SUM(AW64:AW98)</f>
        <v>5236</v>
      </c>
      <c r="AX63" s="173">
        <f t="shared" ref="AX63:AX198" si="67">SUM(AY63:BO63)</f>
        <v>10575</v>
      </c>
      <c r="AY63" s="165">
        <f>SUM(AY64:AY98)</f>
        <v>1318</v>
      </c>
      <c r="AZ63" s="166">
        <f>SUM(AZ64:AZ98)</f>
        <v>0</v>
      </c>
      <c r="BA63" s="166">
        <f>SUM(BA64:BA98)</f>
        <v>0</v>
      </c>
      <c r="BB63" s="166">
        <f>SUM(BB64:BB98)</f>
        <v>2224</v>
      </c>
      <c r="BC63" s="166">
        <f>SUM(BC64:BC98)</f>
        <v>3022</v>
      </c>
      <c r="BD63" s="166">
        <f>SUM(BD64:BD98)</f>
        <v>0</v>
      </c>
      <c r="BE63" s="166">
        <f>SUM(BE64:BE98)</f>
        <v>-58</v>
      </c>
      <c r="BF63" s="166">
        <f>SUM(BF64:BF98)</f>
        <v>1154</v>
      </c>
      <c r="BG63" s="166">
        <f>SUM(BG64:BG98)</f>
        <v>14903</v>
      </c>
      <c r="BH63" s="166">
        <f>SUM(BH64:BH98)</f>
        <v>0</v>
      </c>
      <c r="BI63" s="166">
        <f>SUM(BI64:BI98)</f>
        <v>-379</v>
      </c>
      <c r="BJ63" s="166">
        <f>SUM(BJ64:BJ98)</f>
        <v>-10553</v>
      </c>
      <c r="BK63" s="166">
        <f>SUM(BK64:BK98)</f>
        <v>1060</v>
      </c>
      <c r="BL63" s="166">
        <f>SUM(BL64:BL98)</f>
        <v>0</v>
      </c>
      <c r="BM63" s="166">
        <f>SUM(BM64:BM98)</f>
        <v>-2116</v>
      </c>
      <c r="BN63" s="166">
        <f>SUM(BN64:BN98)</f>
        <v>0</v>
      </c>
      <c r="BO63" s="167">
        <f>SUM(BO64:BO98)</f>
        <v>0</v>
      </c>
      <c r="BP63" s="196">
        <f t="shared" ref="BP63:BP198" si="68">SUM(BQ63:BR63)</f>
        <v>0</v>
      </c>
      <c r="BQ63" s="165">
        <f>SUM(BQ64:BQ98)</f>
        <v>0</v>
      </c>
      <c r="BR63" s="167">
        <f>SUM(BR64:BR98)</f>
        <v>0</v>
      </c>
      <c r="BS63" s="164">
        <f t="shared" ref="BS63:BS198" si="69">SUM(BT63:BU63)</f>
        <v>0</v>
      </c>
      <c r="BT63" s="165">
        <f>SUM(BT64:BT98)</f>
        <v>0</v>
      </c>
      <c r="BU63" s="167">
        <f>SUM(BU64:BU98)</f>
        <v>0</v>
      </c>
    </row>
    <row r="64" spans="1:73" s="2" customFormat="1" x14ac:dyDescent="0.25">
      <c r="A64" s="174"/>
      <c r="B64" s="175">
        <v>101</v>
      </c>
      <c r="C64" s="91" t="s">
        <v>31</v>
      </c>
      <c r="D64" s="176" t="s">
        <v>8</v>
      </c>
      <c r="E64" s="177">
        <v>21</v>
      </c>
      <c r="F64" s="91"/>
      <c r="G64" s="94">
        <f t="shared" ref="G64:G97" si="70">SUM(U64,R64,O64,L64,H64)</f>
        <v>0</v>
      </c>
      <c r="H64" s="178">
        <f t="shared" ref="H64:H98" si="71">SUM(I64:K64)</f>
        <v>0</v>
      </c>
      <c r="I64" s="96"/>
      <c r="J64" s="97"/>
      <c r="K64" s="101"/>
      <c r="L64" s="95">
        <f>SUM(M64:N64)</f>
        <v>0</v>
      </c>
      <c r="M64" s="96"/>
      <c r="N64" s="101"/>
      <c r="O64" s="95">
        <f>SUM(P64:Q64)</f>
        <v>0</v>
      </c>
      <c r="P64" s="96"/>
      <c r="Q64" s="101"/>
      <c r="R64" s="95">
        <f>SUM(S64:T64)</f>
        <v>0</v>
      </c>
      <c r="S64" s="96"/>
      <c r="T64" s="101"/>
      <c r="U64" s="179"/>
      <c r="V64" s="104">
        <f t="shared" si="61"/>
        <v>-300072</v>
      </c>
      <c r="W64" s="95">
        <f t="shared" si="62"/>
        <v>0</v>
      </c>
      <c r="X64" s="96"/>
      <c r="Y64" s="249"/>
      <c r="Z64" s="97"/>
      <c r="AA64" s="97"/>
      <c r="AB64" s="101"/>
      <c r="AC64" s="95">
        <f t="shared" si="63"/>
        <v>0</v>
      </c>
      <c r="AD64" s="96"/>
      <c r="AE64" s="101"/>
      <c r="AF64" s="95">
        <f t="shared" si="64"/>
        <v>0</v>
      </c>
      <c r="AG64" s="96"/>
      <c r="AH64" s="97"/>
      <c r="AI64" s="97"/>
      <c r="AJ64" s="97"/>
      <c r="AK64" s="97"/>
      <c r="AL64" s="101"/>
      <c r="AM64" s="95">
        <f t="shared" si="65"/>
        <v>0</v>
      </c>
      <c r="AN64" s="96"/>
      <c r="AO64" s="97"/>
      <c r="AP64" s="101"/>
      <c r="AQ64" s="99">
        <f t="shared" si="66"/>
        <v>-248301</v>
      </c>
      <c r="AR64" s="105"/>
      <c r="AS64" s="105">
        <v>-185577</v>
      </c>
      <c r="AT64" s="105"/>
      <c r="AU64" s="105"/>
      <c r="AV64" s="105"/>
      <c r="AW64" s="105">
        <v>-62724</v>
      </c>
      <c r="AX64" s="99">
        <f t="shared" si="67"/>
        <v>-51771</v>
      </c>
      <c r="AY64" s="96">
        <v>-1794</v>
      </c>
      <c r="AZ64" s="97"/>
      <c r="BA64" s="97"/>
      <c r="BB64" s="97"/>
      <c r="BC64" s="97"/>
      <c r="BD64" s="97"/>
      <c r="BE64" s="97"/>
      <c r="BF64" s="97"/>
      <c r="BG64" s="97">
        <v>-39977</v>
      </c>
      <c r="BH64" s="97"/>
      <c r="BI64" s="97">
        <v>-10000</v>
      </c>
      <c r="BJ64" s="97"/>
      <c r="BK64" s="97"/>
      <c r="BL64" s="97"/>
      <c r="BM64" s="97"/>
      <c r="BN64" s="97"/>
      <c r="BO64" s="101"/>
      <c r="BP64" s="99">
        <f t="shared" si="68"/>
        <v>0</v>
      </c>
      <c r="BQ64" s="96"/>
      <c r="BR64" s="101"/>
      <c r="BS64" s="95">
        <f t="shared" si="69"/>
        <v>0</v>
      </c>
      <c r="BT64" s="96"/>
      <c r="BU64" s="101"/>
    </row>
    <row r="65" spans="1:73" s="2" customFormat="1" x14ac:dyDescent="0.25">
      <c r="A65" s="89"/>
      <c r="B65" s="180">
        <v>111</v>
      </c>
      <c r="C65" s="107" t="s">
        <v>222</v>
      </c>
      <c r="D65" s="181" t="s">
        <v>8</v>
      </c>
      <c r="E65" s="182">
        <v>21</v>
      </c>
      <c r="F65" s="107"/>
      <c r="G65" s="94">
        <f t="shared" si="70"/>
        <v>0</v>
      </c>
      <c r="H65" s="110">
        <f t="shared" ref="H65:H71" si="72">SUM(I65:K65)</f>
        <v>0</v>
      </c>
      <c r="I65" s="111"/>
      <c r="J65" s="112"/>
      <c r="K65" s="116"/>
      <c r="L65" s="110">
        <f t="shared" ref="L65:L98" si="73">SUM(M65:N65)</f>
        <v>0</v>
      </c>
      <c r="M65" s="111"/>
      <c r="N65" s="116"/>
      <c r="O65" s="110">
        <f t="shared" ref="O65:O98" si="74">SUM(P65:Q65)</f>
        <v>0</v>
      </c>
      <c r="P65" s="111"/>
      <c r="Q65" s="116"/>
      <c r="R65" s="110">
        <f t="shared" ref="R65:R98" si="75">SUM(S65:T65)</f>
        <v>0</v>
      </c>
      <c r="S65" s="111"/>
      <c r="T65" s="116"/>
      <c r="U65" s="183"/>
      <c r="V65" s="94">
        <f t="shared" si="61"/>
        <v>11388</v>
      </c>
      <c r="W65" s="110">
        <f t="shared" si="62"/>
        <v>0</v>
      </c>
      <c r="X65" s="111"/>
      <c r="Y65" s="250"/>
      <c r="Z65" s="112"/>
      <c r="AA65" s="112"/>
      <c r="AB65" s="116"/>
      <c r="AC65" s="110">
        <f t="shared" si="63"/>
        <v>0</v>
      </c>
      <c r="AD65" s="111"/>
      <c r="AE65" s="116"/>
      <c r="AF65" s="110">
        <f t="shared" si="64"/>
        <v>0</v>
      </c>
      <c r="AG65" s="111"/>
      <c r="AH65" s="112"/>
      <c r="AI65" s="112"/>
      <c r="AJ65" s="112"/>
      <c r="AK65" s="112"/>
      <c r="AL65" s="116"/>
      <c r="AM65" s="110">
        <f t="shared" si="65"/>
        <v>0</v>
      </c>
      <c r="AN65" s="111"/>
      <c r="AO65" s="112"/>
      <c r="AP65" s="116"/>
      <c r="AQ65" s="114">
        <f t="shared" si="66"/>
        <v>11051</v>
      </c>
      <c r="AR65" s="119"/>
      <c r="AS65" s="119">
        <v>8260</v>
      </c>
      <c r="AT65" s="119"/>
      <c r="AU65" s="119"/>
      <c r="AV65" s="119"/>
      <c r="AW65" s="119">
        <v>2791</v>
      </c>
      <c r="AX65" s="114">
        <f t="shared" si="67"/>
        <v>337</v>
      </c>
      <c r="AY65" s="111">
        <v>1030</v>
      </c>
      <c r="AZ65" s="112"/>
      <c r="BA65" s="112"/>
      <c r="BB65" s="112">
        <v>739</v>
      </c>
      <c r="BC65" s="112">
        <v>-2769</v>
      </c>
      <c r="BD65" s="112"/>
      <c r="BE65" s="112"/>
      <c r="BF65" s="112"/>
      <c r="BG65" s="112">
        <v>1500</v>
      </c>
      <c r="BH65" s="112"/>
      <c r="BI65" s="112">
        <v>337</v>
      </c>
      <c r="BJ65" s="112">
        <v>-1000</v>
      </c>
      <c r="BK65" s="112"/>
      <c r="BL65" s="112"/>
      <c r="BM65" s="112">
        <v>500</v>
      </c>
      <c r="BN65" s="112"/>
      <c r="BO65" s="116"/>
      <c r="BP65" s="114">
        <f t="shared" si="68"/>
        <v>0</v>
      </c>
      <c r="BQ65" s="111"/>
      <c r="BR65" s="116"/>
      <c r="BS65" s="110">
        <f t="shared" si="69"/>
        <v>0</v>
      </c>
      <c r="BT65" s="111"/>
      <c r="BU65" s="116"/>
    </row>
    <row r="66" spans="1:73" s="2" customFormat="1" x14ac:dyDescent="0.25">
      <c r="A66" s="89"/>
      <c r="B66" s="180">
        <v>123</v>
      </c>
      <c r="C66" s="107" t="s">
        <v>77</v>
      </c>
      <c r="D66" s="181" t="s">
        <v>8</v>
      </c>
      <c r="E66" s="182">
        <v>21</v>
      </c>
      <c r="F66" s="107"/>
      <c r="G66" s="94">
        <f t="shared" si="70"/>
        <v>0</v>
      </c>
      <c r="H66" s="110">
        <f t="shared" si="72"/>
        <v>0</v>
      </c>
      <c r="I66" s="111"/>
      <c r="J66" s="112"/>
      <c r="K66" s="116"/>
      <c r="L66" s="110">
        <f t="shared" si="73"/>
        <v>0</v>
      </c>
      <c r="M66" s="111"/>
      <c r="N66" s="116"/>
      <c r="O66" s="110">
        <f t="shared" si="74"/>
        <v>0</v>
      </c>
      <c r="P66" s="111"/>
      <c r="Q66" s="116"/>
      <c r="R66" s="110">
        <f t="shared" si="75"/>
        <v>0</v>
      </c>
      <c r="S66" s="111"/>
      <c r="T66" s="116"/>
      <c r="U66" s="183"/>
      <c r="V66" s="94">
        <f t="shared" si="61"/>
        <v>33336</v>
      </c>
      <c r="W66" s="110">
        <f t="shared" si="62"/>
        <v>0</v>
      </c>
      <c r="X66" s="111"/>
      <c r="Y66" s="250"/>
      <c r="Z66" s="112"/>
      <c r="AA66" s="112"/>
      <c r="AB66" s="116"/>
      <c r="AC66" s="110">
        <f t="shared" si="63"/>
        <v>0</v>
      </c>
      <c r="AD66" s="111"/>
      <c r="AE66" s="116"/>
      <c r="AF66" s="110">
        <f t="shared" si="64"/>
        <v>0</v>
      </c>
      <c r="AG66" s="111"/>
      <c r="AH66" s="112"/>
      <c r="AI66" s="112"/>
      <c r="AJ66" s="112"/>
      <c r="AK66" s="112"/>
      <c r="AL66" s="116"/>
      <c r="AM66" s="110">
        <f t="shared" si="65"/>
        <v>0</v>
      </c>
      <c r="AN66" s="111"/>
      <c r="AO66" s="112"/>
      <c r="AP66" s="116"/>
      <c r="AQ66" s="114">
        <f t="shared" si="66"/>
        <v>28393</v>
      </c>
      <c r="AR66" s="119"/>
      <c r="AS66" s="119">
        <v>21219</v>
      </c>
      <c r="AT66" s="119"/>
      <c r="AU66" s="119"/>
      <c r="AV66" s="119"/>
      <c r="AW66" s="119">
        <v>7174</v>
      </c>
      <c r="AX66" s="114">
        <f t="shared" si="67"/>
        <v>4943</v>
      </c>
      <c r="AY66" s="111"/>
      <c r="AZ66" s="112"/>
      <c r="BA66" s="112"/>
      <c r="BB66" s="112"/>
      <c r="BC66" s="112"/>
      <c r="BD66" s="112"/>
      <c r="BE66" s="112"/>
      <c r="BF66" s="112"/>
      <c r="BG66" s="112">
        <v>3973</v>
      </c>
      <c r="BH66" s="112"/>
      <c r="BI66" s="112">
        <v>490</v>
      </c>
      <c r="BJ66" s="112">
        <v>480</v>
      </c>
      <c r="BK66" s="112"/>
      <c r="BL66" s="112"/>
      <c r="BM66" s="112"/>
      <c r="BN66" s="112"/>
      <c r="BO66" s="116"/>
      <c r="BP66" s="114">
        <f t="shared" si="68"/>
        <v>0</v>
      </c>
      <c r="BQ66" s="111"/>
      <c r="BR66" s="116"/>
      <c r="BS66" s="110">
        <f t="shared" si="69"/>
        <v>0</v>
      </c>
      <c r="BT66" s="111"/>
      <c r="BU66" s="116"/>
    </row>
    <row r="67" spans="1:73" s="2" customFormat="1" x14ac:dyDescent="0.25">
      <c r="A67" s="89"/>
      <c r="B67" s="180">
        <v>124</v>
      </c>
      <c r="C67" s="107" t="s">
        <v>223</v>
      </c>
      <c r="D67" s="181" t="s">
        <v>8</v>
      </c>
      <c r="E67" s="182">
        <v>21</v>
      </c>
      <c r="F67" s="107"/>
      <c r="G67" s="94">
        <f t="shared" ref="G67" si="76">SUM(U67,R67,O67,L67,H67)</f>
        <v>0</v>
      </c>
      <c r="H67" s="110">
        <f t="shared" si="72"/>
        <v>0</v>
      </c>
      <c r="I67" s="111"/>
      <c r="J67" s="112"/>
      <c r="K67" s="116"/>
      <c r="L67" s="110">
        <f t="shared" ref="L67" si="77">SUM(M67:N67)</f>
        <v>0</v>
      </c>
      <c r="M67" s="111"/>
      <c r="N67" s="116"/>
      <c r="O67" s="110">
        <f t="shared" ref="O67" si="78">SUM(P67:Q67)</f>
        <v>0</v>
      </c>
      <c r="P67" s="111"/>
      <c r="Q67" s="116"/>
      <c r="R67" s="110">
        <f t="shared" ref="R67" si="79">SUM(S67:T67)</f>
        <v>0</v>
      </c>
      <c r="S67" s="111"/>
      <c r="T67" s="116"/>
      <c r="U67" s="183"/>
      <c r="V67" s="94">
        <f t="shared" ref="V67" si="80">SUM(W67,AC67,AF67,AM67,AQ67,AX67,BP67,BS67)</f>
        <v>4681</v>
      </c>
      <c r="W67" s="110">
        <f t="shared" ref="W67" si="81">SUM(X67:AB67)</f>
        <v>0</v>
      </c>
      <c r="X67" s="111"/>
      <c r="Y67" s="250"/>
      <c r="Z67" s="112"/>
      <c r="AA67" s="112"/>
      <c r="AB67" s="116"/>
      <c r="AC67" s="110">
        <f t="shared" ref="AC67" si="82">SUM(AD67:AE67)</f>
        <v>0</v>
      </c>
      <c r="AD67" s="111"/>
      <c r="AE67" s="116"/>
      <c r="AF67" s="110">
        <f t="shared" ref="AF67" si="83">SUM(AG67:AL67)</f>
        <v>0</v>
      </c>
      <c r="AG67" s="111"/>
      <c r="AH67" s="112"/>
      <c r="AI67" s="112"/>
      <c r="AJ67" s="112"/>
      <c r="AK67" s="112"/>
      <c r="AL67" s="116"/>
      <c r="AM67" s="110">
        <f t="shared" ref="AM67" si="84">SUM(AN67:AP67)</f>
        <v>0</v>
      </c>
      <c r="AN67" s="111"/>
      <c r="AO67" s="112"/>
      <c r="AP67" s="116"/>
      <c r="AQ67" s="114">
        <f t="shared" ref="AQ67" si="85">SUM(AR67:AW67)</f>
        <v>4464</v>
      </c>
      <c r="AR67" s="119"/>
      <c r="AS67" s="119">
        <v>3336</v>
      </c>
      <c r="AT67" s="119"/>
      <c r="AU67" s="119"/>
      <c r="AV67" s="119"/>
      <c r="AW67" s="119">
        <f>1101+27</f>
        <v>1128</v>
      </c>
      <c r="AX67" s="114">
        <f t="shared" ref="AX67" si="86">SUM(AY67:BO67)</f>
        <v>217</v>
      </c>
      <c r="AY67" s="111"/>
      <c r="AZ67" s="112"/>
      <c r="BA67" s="112"/>
      <c r="BB67" s="112"/>
      <c r="BC67" s="112"/>
      <c r="BD67" s="112"/>
      <c r="BE67" s="112"/>
      <c r="BF67" s="112"/>
      <c r="BG67" s="112"/>
      <c r="BH67" s="112"/>
      <c r="BI67" s="112">
        <v>217</v>
      </c>
      <c r="BJ67" s="112"/>
      <c r="BK67" s="112"/>
      <c r="BL67" s="112"/>
      <c r="BM67" s="112"/>
      <c r="BN67" s="112"/>
      <c r="BO67" s="116"/>
      <c r="BP67" s="114">
        <f t="shared" ref="BP67" si="87">SUM(BQ67:BR67)</f>
        <v>0</v>
      </c>
      <c r="BQ67" s="111"/>
      <c r="BR67" s="116"/>
      <c r="BS67" s="110">
        <f t="shared" ref="BS67" si="88">SUM(BT67:BU67)</f>
        <v>0</v>
      </c>
      <c r="BT67" s="111"/>
      <c r="BU67" s="116"/>
    </row>
    <row r="68" spans="1:73" s="2" customFormat="1" x14ac:dyDescent="0.25">
      <c r="A68" s="89"/>
      <c r="B68" s="180">
        <v>112</v>
      </c>
      <c r="C68" s="107" t="s">
        <v>221</v>
      </c>
      <c r="D68" s="181" t="s">
        <v>8</v>
      </c>
      <c r="E68" s="182">
        <v>21</v>
      </c>
      <c r="F68" s="107"/>
      <c r="G68" s="94">
        <f t="shared" ref="G68" si="89">SUM(U68,R68,O68,L68,H68)</f>
        <v>0</v>
      </c>
      <c r="H68" s="110">
        <f t="shared" si="72"/>
        <v>0</v>
      </c>
      <c r="I68" s="111"/>
      <c r="J68" s="112"/>
      <c r="K68" s="116"/>
      <c r="L68" s="110">
        <f t="shared" ref="L68" si="90">SUM(M68:N68)</f>
        <v>0</v>
      </c>
      <c r="M68" s="111"/>
      <c r="N68" s="116"/>
      <c r="O68" s="110">
        <f t="shared" ref="O68" si="91">SUM(P68:Q68)</f>
        <v>0</v>
      </c>
      <c r="P68" s="111"/>
      <c r="Q68" s="116"/>
      <c r="R68" s="110">
        <f t="shared" ref="R68" si="92">SUM(S68:T68)</f>
        <v>0</v>
      </c>
      <c r="S68" s="111"/>
      <c r="T68" s="116"/>
      <c r="U68" s="183"/>
      <c r="V68" s="94">
        <f t="shared" ref="V68" si="93">SUM(W68,AC68,AF68,AM68,AQ68,AX68,BP68,BS68)</f>
        <v>8717</v>
      </c>
      <c r="W68" s="110">
        <f t="shared" ref="W68" si="94">SUM(X68:AB68)</f>
        <v>0</v>
      </c>
      <c r="X68" s="111"/>
      <c r="Y68" s="250"/>
      <c r="Z68" s="112"/>
      <c r="AA68" s="112"/>
      <c r="AB68" s="116"/>
      <c r="AC68" s="110">
        <f t="shared" ref="AC68" si="95">SUM(AD68:AE68)</f>
        <v>0</v>
      </c>
      <c r="AD68" s="111"/>
      <c r="AE68" s="116"/>
      <c r="AF68" s="110">
        <f t="shared" ref="AF68" si="96">SUM(AG68:AL68)</f>
        <v>0</v>
      </c>
      <c r="AG68" s="111"/>
      <c r="AH68" s="112"/>
      <c r="AI68" s="112"/>
      <c r="AJ68" s="112"/>
      <c r="AK68" s="112"/>
      <c r="AL68" s="116"/>
      <c r="AM68" s="110">
        <f t="shared" ref="AM68" si="97">SUM(AN68:AP68)</f>
        <v>0</v>
      </c>
      <c r="AN68" s="111"/>
      <c r="AO68" s="112"/>
      <c r="AP68" s="116"/>
      <c r="AQ68" s="114">
        <f t="shared" ref="AQ68" si="98">SUM(AR68:AW68)</f>
        <v>8316</v>
      </c>
      <c r="AR68" s="119"/>
      <c r="AS68" s="119">
        <v>6215</v>
      </c>
      <c r="AT68" s="119"/>
      <c r="AU68" s="119"/>
      <c r="AV68" s="119"/>
      <c r="AW68" s="119">
        <v>2101</v>
      </c>
      <c r="AX68" s="114">
        <f t="shared" ref="AX68" si="99">SUM(AY68:BO68)</f>
        <v>401</v>
      </c>
      <c r="AY68" s="111"/>
      <c r="AZ68" s="112"/>
      <c r="BA68" s="112"/>
      <c r="BB68" s="112"/>
      <c r="BC68" s="112"/>
      <c r="BD68" s="112"/>
      <c r="BE68" s="112"/>
      <c r="BF68" s="112"/>
      <c r="BG68" s="112"/>
      <c r="BH68" s="112"/>
      <c r="BI68" s="112">
        <v>401</v>
      </c>
      <c r="BJ68" s="112"/>
      <c r="BK68" s="112"/>
      <c r="BL68" s="112"/>
      <c r="BM68" s="112"/>
      <c r="BN68" s="112"/>
      <c r="BO68" s="116"/>
      <c r="BP68" s="114">
        <f t="shared" ref="BP68" si="100">SUM(BQ68:BR68)</f>
        <v>0</v>
      </c>
      <c r="BQ68" s="111"/>
      <c r="BR68" s="116"/>
      <c r="BS68" s="110">
        <f t="shared" ref="BS68" si="101">SUM(BT68:BU68)</f>
        <v>0</v>
      </c>
      <c r="BT68" s="111"/>
      <c r="BU68" s="116"/>
    </row>
    <row r="69" spans="1:73" s="2" customFormat="1" x14ac:dyDescent="0.25">
      <c r="A69" s="89"/>
      <c r="B69" s="180">
        <v>125</v>
      </c>
      <c r="C69" s="107" t="s">
        <v>224</v>
      </c>
      <c r="D69" s="181" t="s">
        <v>8</v>
      </c>
      <c r="E69" s="182">
        <v>21</v>
      </c>
      <c r="F69" s="107"/>
      <c r="G69" s="94">
        <f t="shared" ref="G69" si="102">SUM(U69,R69,O69,L69,H69)</f>
        <v>0</v>
      </c>
      <c r="H69" s="110">
        <f t="shared" si="72"/>
        <v>0</v>
      </c>
      <c r="I69" s="111"/>
      <c r="J69" s="112"/>
      <c r="K69" s="116"/>
      <c r="L69" s="110">
        <f t="shared" ref="L69" si="103">SUM(M69:N69)</f>
        <v>0</v>
      </c>
      <c r="M69" s="111"/>
      <c r="N69" s="116"/>
      <c r="O69" s="110">
        <f t="shared" ref="O69" si="104">SUM(P69:Q69)</f>
        <v>0</v>
      </c>
      <c r="P69" s="111"/>
      <c r="Q69" s="116"/>
      <c r="R69" s="110">
        <f t="shared" ref="R69" si="105">SUM(S69:T69)</f>
        <v>0</v>
      </c>
      <c r="S69" s="111"/>
      <c r="T69" s="116"/>
      <c r="U69" s="183"/>
      <c r="V69" s="94">
        <f t="shared" ref="V69" si="106">SUM(W69,AC69,AF69,AM69,AQ69,AX69,BP69,BS69)</f>
        <v>19547</v>
      </c>
      <c r="W69" s="110">
        <f t="shared" ref="W69" si="107">SUM(X69:AB69)</f>
        <v>0</v>
      </c>
      <c r="X69" s="111"/>
      <c r="Y69" s="250"/>
      <c r="Z69" s="112"/>
      <c r="AA69" s="112"/>
      <c r="AB69" s="116"/>
      <c r="AC69" s="110">
        <f t="shared" ref="AC69" si="108">SUM(AD69:AE69)</f>
        <v>0</v>
      </c>
      <c r="AD69" s="111"/>
      <c r="AE69" s="116"/>
      <c r="AF69" s="110">
        <f t="shared" ref="AF69" si="109">SUM(AG69:AL69)</f>
        <v>0</v>
      </c>
      <c r="AG69" s="111"/>
      <c r="AH69" s="112"/>
      <c r="AI69" s="112"/>
      <c r="AJ69" s="112"/>
      <c r="AK69" s="112"/>
      <c r="AL69" s="116"/>
      <c r="AM69" s="110">
        <f t="shared" ref="AM69" si="110">SUM(AN69:AP69)</f>
        <v>0</v>
      </c>
      <c r="AN69" s="111"/>
      <c r="AO69" s="112"/>
      <c r="AP69" s="116"/>
      <c r="AQ69" s="114">
        <f t="shared" ref="AQ69" si="111">SUM(AR69:AW69)</f>
        <v>12002</v>
      </c>
      <c r="AR69" s="119"/>
      <c r="AS69" s="119">
        <v>8970</v>
      </c>
      <c r="AT69" s="119"/>
      <c r="AU69" s="119"/>
      <c r="AV69" s="119"/>
      <c r="AW69" s="119">
        <v>3032</v>
      </c>
      <c r="AX69" s="114">
        <f t="shared" ref="AX69" si="112">SUM(AY69:BO69)</f>
        <v>7545</v>
      </c>
      <c r="AY69" s="111"/>
      <c r="AZ69" s="112"/>
      <c r="BA69" s="112"/>
      <c r="BB69" s="112"/>
      <c r="BC69" s="112"/>
      <c r="BD69" s="112"/>
      <c r="BE69" s="112"/>
      <c r="BF69" s="112"/>
      <c r="BG69" s="112">
        <v>7280</v>
      </c>
      <c r="BH69" s="112"/>
      <c r="BI69" s="112">
        <v>265</v>
      </c>
      <c r="BJ69" s="112"/>
      <c r="BK69" s="112"/>
      <c r="BL69" s="112"/>
      <c r="BM69" s="112"/>
      <c r="BN69" s="112"/>
      <c r="BO69" s="116"/>
      <c r="BP69" s="114">
        <f t="shared" ref="BP69" si="113">SUM(BQ69:BR69)</f>
        <v>0</v>
      </c>
      <c r="BQ69" s="111"/>
      <c r="BR69" s="116"/>
      <c r="BS69" s="110">
        <f t="shared" ref="BS69" si="114">SUM(BT69:BU69)</f>
        <v>0</v>
      </c>
      <c r="BT69" s="111"/>
      <c r="BU69" s="116"/>
    </row>
    <row r="70" spans="1:73" s="2" customFormat="1" x14ac:dyDescent="0.25">
      <c r="A70" s="89"/>
      <c r="B70" s="180">
        <v>113</v>
      </c>
      <c r="C70" s="107" t="s">
        <v>40</v>
      </c>
      <c r="D70" s="181" t="s">
        <v>8</v>
      </c>
      <c r="E70" s="182">
        <v>21</v>
      </c>
      <c r="F70" s="107"/>
      <c r="G70" s="94">
        <f t="shared" si="70"/>
        <v>0</v>
      </c>
      <c r="H70" s="110">
        <f t="shared" si="72"/>
        <v>0</v>
      </c>
      <c r="I70" s="111"/>
      <c r="J70" s="112"/>
      <c r="K70" s="116"/>
      <c r="L70" s="110">
        <f t="shared" si="73"/>
        <v>0</v>
      </c>
      <c r="M70" s="111"/>
      <c r="N70" s="116"/>
      <c r="O70" s="110">
        <f t="shared" si="74"/>
        <v>0</v>
      </c>
      <c r="P70" s="111"/>
      <c r="Q70" s="116"/>
      <c r="R70" s="110">
        <f t="shared" si="75"/>
        <v>0</v>
      </c>
      <c r="S70" s="111"/>
      <c r="T70" s="116"/>
      <c r="U70" s="183"/>
      <c r="V70" s="94">
        <f t="shared" si="61"/>
        <v>10286</v>
      </c>
      <c r="W70" s="110">
        <f t="shared" si="62"/>
        <v>0</v>
      </c>
      <c r="X70" s="111"/>
      <c r="Y70" s="250"/>
      <c r="Z70" s="112"/>
      <c r="AA70" s="112"/>
      <c r="AB70" s="116"/>
      <c r="AC70" s="110">
        <f t="shared" si="63"/>
        <v>0</v>
      </c>
      <c r="AD70" s="111"/>
      <c r="AE70" s="116"/>
      <c r="AF70" s="110">
        <f t="shared" si="64"/>
        <v>0</v>
      </c>
      <c r="AG70" s="111"/>
      <c r="AH70" s="112"/>
      <c r="AI70" s="112"/>
      <c r="AJ70" s="112"/>
      <c r="AK70" s="112"/>
      <c r="AL70" s="116"/>
      <c r="AM70" s="110">
        <f t="shared" si="65"/>
        <v>0</v>
      </c>
      <c r="AN70" s="111"/>
      <c r="AO70" s="112"/>
      <c r="AP70" s="116"/>
      <c r="AQ70" s="114">
        <f t="shared" si="66"/>
        <v>9941</v>
      </c>
      <c r="AR70" s="119"/>
      <c r="AS70" s="119">
        <f>3444+3985</f>
        <v>7429</v>
      </c>
      <c r="AT70" s="119"/>
      <c r="AU70" s="119"/>
      <c r="AV70" s="119"/>
      <c r="AW70" s="119">
        <f>28+1137+32+1315</f>
        <v>2512</v>
      </c>
      <c r="AX70" s="114">
        <f t="shared" si="67"/>
        <v>345</v>
      </c>
      <c r="AY70" s="111"/>
      <c r="AZ70" s="112"/>
      <c r="BA70" s="112"/>
      <c r="BB70" s="112"/>
      <c r="BC70" s="112"/>
      <c r="BD70" s="112"/>
      <c r="BE70" s="112"/>
      <c r="BF70" s="112"/>
      <c r="BG70" s="112"/>
      <c r="BH70" s="112"/>
      <c r="BI70" s="112">
        <v>345</v>
      </c>
      <c r="BJ70" s="112"/>
      <c r="BK70" s="112"/>
      <c r="BL70" s="112"/>
      <c r="BM70" s="112"/>
      <c r="BN70" s="112"/>
      <c r="BO70" s="116"/>
      <c r="BP70" s="114">
        <f t="shared" si="68"/>
        <v>0</v>
      </c>
      <c r="BQ70" s="111"/>
      <c r="BR70" s="116"/>
      <c r="BS70" s="110">
        <f t="shared" si="69"/>
        <v>0</v>
      </c>
      <c r="BT70" s="111"/>
      <c r="BU70" s="116"/>
    </row>
    <row r="71" spans="1:73" s="2" customFormat="1" x14ac:dyDescent="0.25">
      <c r="A71" s="89"/>
      <c r="B71" s="180" t="s">
        <v>142</v>
      </c>
      <c r="C71" s="107" t="s">
        <v>78</v>
      </c>
      <c r="D71" s="181" t="s">
        <v>8</v>
      </c>
      <c r="E71" s="182">
        <v>21</v>
      </c>
      <c r="F71" s="107"/>
      <c r="G71" s="94">
        <f t="shared" si="70"/>
        <v>0</v>
      </c>
      <c r="H71" s="110">
        <f t="shared" si="72"/>
        <v>0</v>
      </c>
      <c r="I71" s="111"/>
      <c r="J71" s="112"/>
      <c r="K71" s="116"/>
      <c r="L71" s="110">
        <f t="shared" si="73"/>
        <v>0</v>
      </c>
      <c r="M71" s="111"/>
      <c r="N71" s="116"/>
      <c r="O71" s="110">
        <f t="shared" si="74"/>
        <v>0</v>
      </c>
      <c r="P71" s="111"/>
      <c r="Q71" s="116"/>
      <c r="R71" s="110">
        <f t="shared" si="75"/>
        <v>0</v>
      </c>
      <c r="S71" s="111"/>
      <c r="T71" s="116"/>
      <c r="U71" s="183"/>
      <c r="V71" s="94">
        <f t="shared" si="61"/>
        <v>9633</v>
      </c>
      <c r="W71" s="110">
        <f t="shared" si="62"/>
        <v>0</v>
      </c>
      <c r="X71" s="111"/>
      <c r="Y71" s="250"/>
      <c r="Z71" s="112"/>
      <c r="AA71" s="112"/>
      <c r="AB71" s="116"/>
      <c r="AC71" s="110">
        <f t="shared" si="63"/>
        <v>0</v>
      </c>
      <c r="AD71" s="111"/>
      <c r="AE71" s="116"/>
      <c r="AF71" s="110">
        <f t="shared" si="64"/>
        <v>0</v>
      </c>
      <c r="AG71" s="111"/>
      <c r="AH71" s="112"/>
      <c r="AI71" s="112"/>
      <c r="AJ71" s="112"/>
      <c r="AK71" s="112"/>
      <c r="AL71" s="116"/>
      <c r="AM71" s="110">
        <f t="shared" si="65"/>
        <v>0</v>
      </c>
      <c r="AN71" s="111"/>
      <c r="AO71" s="112"/>
      <c r="AP71" s="116"/>
      <c r="AQ71" s="114">
        <f t="shared" si="66"/>
        <v>9216</v>
      </c>
      <c r="AR71" s="119"/>
      <c r="AS71" s="119">
        <v>6138</v>
      </c>
      <c r="AT71" s="119">
        <v>750</v>
      </c>
      <c r="AU71" s="119"/>
      <c r="AV71" s="119"/>
      <c r="AW71" s="119">
        <v>2328</v>
      </c>
      <c r="AX71" s="114">
        <f t="shared" si="67"/>
        <v>417</v>
      </c>
      <c r="AY71" s="111"/>
      <c r="AZ71" s="112"/>
      <c r="BA71" s="112"/>
      <c r="BB71" s="112">
        <v>390</v>
      </c>
      <c r="BC71" s="112">
        <v>1000</v>
      </c>
      <c r="BD71" s="112"/>
      <c r="BE71" s="112"/>
      <c r="BF71" s="112"/>
      <c r="BG71" s="112">
        <v>5300</v>
      </c>
      <c r="BH71" s="112"/>
      <c r="BI71" s="112">
        <v>417</v>
      </c>
      <c r="BJ71" s="112">
        <v>-6690</v>
      </c>
      <c r="BK71" s="112"/>
      <c r="BL71" s="112"/>
      <c r="BM71" s="112"/>
      <c r="BN71" s="112"/>
      <c r="BO71" s="116"/>
      <c r="BP71" s="114">
        <f t="shared" si="68"/>
        <v>0</v>
      </c>
      <c r="BQ71" s="111"/>
      <c r="BR71" s="116"/>
      <c r="BS71" s="110">
        <f t="shared" si="69"/>
        <v>0</v>
      </c>
      <c r="BT71" s="111"/>
      <c r="BU71" s="116"/>
    </row>
    <row r="72" spans="1:73" s="2" customFormat="1" x14ac:dyDescent="0.25">
      <c r="A72" s="89"/>
      <c r="B72" s="180" t="s">
        <v>143</v>
      </c>
      <c r="C72" s="107" t="s">
        <v>41</v>
      </c>
      <c r="D72" s="181" t="s">
        <v>8</v>
      </c>
      <c r="E72" s="182">
        <v>21</v>
      </c>
      <c r="F72" s="107"/>
      <c r="G72" s="94">
        <f t="shared" si="70"/>
        <v>0</v>
      </c>
      <c r="H72" s="184">
        <f t="shared" ref="H72:H96" si="115">SUM(I72:K72)</f>
        <v>0</v>
      </c>
      <c r="I72" s="111"/>
      <c r="J72" s="112"/>
      <c r="K72" s="116"/>
      <c r="L72" s="110">
        <f>SUM(M72:N72)</f>
        <v>0</v>
      </c>
      <c r="M72" s="111"/>
      <c r="N72" s="116"/>
      <c r="O72" s="110">
        <f t="shared" si="74"/>
        <v>0</v>
      </c>
      <c r="P72" s="111"/>
      <c r="Q72" s="116"/>
      <c r="R72" s="110">
        <f t="shared" si="75"/>
        <v>0</v>
      </c>
      <c r="S72" s="111"/>
      <c r="T72" s="116"/>
      <c r="U72" s="183"/>
      <c r="V72" s="94">
        <f t="shared" si="61"/>
        <v>11764</v>
      </c>
      <c r="W72" s="110">
        <f t="shared" si="62"/>
        <v>0</v>
      </c>
      <c r="X72" s="111"/>
      <c r="Y72" s="250"/>
      <c r="Z72" s="112"/>
      <c r="AA72" s="112"/>
      <c r="AB72" s="116"/>
      <c r="AC72" s="110">
        <f t="shared" si="63"/>
        <v>0</v>
      </c>
      <c r="AD72" s="111"/>
      <c r="AE72" s="116"/>
      <c r="AF72" s="110">
        <f t="shared" si="64"/>
        <v>0</v>
      </c>
      <c r="AG72" s="111"/>
      <c r="AH72" s="112"/>
      <c r="AI72" s="112"/>
      <c r="AJ72" s="112"/>
      <c r="AK72" s="112"/>
      <c r="AL72" s="116"/>
      <c r="AM72" s="110">
        <f t="shared" si="65"/>
        <v>0</v>
      </c>
      <c r="AN72" s="111"/>
      <c r="AO72" s="112"/>
      <c r="AP72" s="116"/>
      <c r="AQ72" s="114">
        <f t="shared" si="66"/>
        <v>8774</v>
      </c>
      <c r="AR72" s="119"/>
      <c r="AS72" s="119">
        <v>6558</v>
      </c>
      <c r="AT72" s="119"/>
      <c r="AU72" s="119"/>
      <c r="AV72" s="119"/>
      <c r="AW72" s="119">
        <v>2216</v>
      </c>
      <c r="AX72" s="114">
        <f t="shared" si="67"/>
        <v>2990</v>
      </c>
      <c r="AY72" s="111"/>
      <c r="AZ72" s="112"/>
      <c r="BA72" s="112"/>
      <c r="BB72" s="112"/>
      <c r="BC72" s="112">
        <v>2360</v>
      </c>
      <c r="BD72" s="112"/>
      <c r="BE72" s="112"/>
      <c r="BF72" s="112"/>
      <c r="BG72" s="112">
        <v>2589</v>
      </c>
      <c r="BH72" s="112"/>
      <c r="BI72" s="112">
        <v>401</v>
      </c>
      <c r="BJ72" s="112">
        <v>-2360</v>
      </c>
      <c r="BK72" s="112"/>
      <c r="BL72" s="112"/>
      <c r="BM72" s="112"/>
      <c r="BN72" s="112"/>
      <c r="BO72" s="116"/>
      <c r="BP72" s="114">
        <f t="shared" si="68"/>
        <v>0</v>
      </c>
      <c r="BQ72" s="111"/>
      <c r="BR72" s="116"/>
      <c r="BS72" s="110">
        <f t="shared" si="69"/>
        <v>0</v>
      </c>
      <c r="BT72" s="111"/>
      <c r="BU72" s="116"/>
    </row>
    <row r="73" spans="1:73" s="2" customFormat="1" x14ac:dyDescent="0.25">
      <c r="A73" s="89"/>
      <c r="B73" s="180" t="s">
        <v>144</v>
      </c>
      <c r="C73" s="107" t="s">
        <v>39</v>
      </c>
      <c r="D73" s="181" t="s">
        <v>8</v>
      </c>
      <c r="E73" s="182">
        <v>21</v>
      </c>
      <c r="F73" s="107"/>
      <c r="G73" s="94">
        <f t="shared" si="70"/>
        <v>0</v>
      </c>
      <c r="H73" s="184">
        <f t="shared" si="115"/>
        <v>0</v>
      </c>
      <c r="I73" s="111"/>
      <c r="J73" s="112"/>
      <c r="K73" s="116"/>
      <c r="L73" s="110">
        <f t="shared" si="73"/>
        <v>0</v>
      </c>
      <c r="M73" s="111"/>
      <c r="N73" s="116"/>
      <c r="O73" s="110">
        <f t="shared" si="74"/>
        <v>0</v>
      </c>
      <c r="P73" s="111"/>
      <c r="Q73" s="116"/>
      <c r="R73" s="110">
        <f t="shared" si="75"/>
        <v>0</v>
      </c>
      <c r="S73" s="111"/>
      <c r="T73" s="116"/>
      <c r="U73" s="183"/>
      <c r="V73" s="94">
        <f t="shared" si="61"/>
        <v>4905</v>
      </c>
      <c r="W73" s="110">
        <f t="shared" si="62"/>
        <v>0</v>
      </c>
      <c r="X73" s="111"/>
      <c r="Y73" s="250"/>
      <c r="Z73" s="112"/>
      <c r="AA73" s="112"/>
      <c r="AB73" s="116"/>
      <c r="AC73" s="110">
        <f t="shared" si="63"/>
        <v>0</v>
      </c>
      <c r="AD73" s="111"/>
      <c r="AE73" s="116"/>
      <c r="AF73" s="110">
        <f t="shared" si="64"/>
        <v>0</v>
      </c>
      <c r="AG73" s="111"/>
      <c r="AH73" s="112"/>
      <c r="AI73" s="112"/>
      <c r="AJ73" s="112"/>
      <c r="AK73" s="112"/>
      <c r="AL73" s="116"/>
      <c r="AM73" s="110">
        <f t="shared" si="65"/>
        <v>0</v>
      </c>
      <c r="AN73" s="111"/>
      <c r="AO73" s="112"/>
      <c r="AP73" s="116"/>
      <c r="AQ73" s="114">
        <f t="shared" si="66"/>
        <v>4680</v>
      </c>
      <c r="AR73" s="119"/>
      <c r="AS73" s="119">
        <v>3498</v>
      </c>
      <c r="AT73" s="119"/>
      <c r="AU73" s="119"/>
      <c r="AV73" s="119"/>
      <c r="AW73" s="119">
        <v>1182</v>
      </c>
      <c r="AX73" s="114">
        <f t="shared" si="67"/>
        <v>225</v>
      </c>
      <c r="AY73" s="111"/>
      <c r="AZ73" s="112"/>
      <c r="BA73" s="112"/>
      <c r="BB73" s="112"/>
      <c r="BC73" s="112"/>
      <c r="BD73" s="112"/>
      <c r="BE73" s="112"/>
      <c r="BF73" s="112"/>
      <c r="BG73" s="112">
        <v>660</v>
      </c>
      <c r="BH73" s="112"/>
      <c r="BI73" s="112">
        <v>225</v>
      </c>
      <c r="BJ73" s="112">
        <v>-1344</v>
      </c>
      <c r="BK73" s="112">
        <v>300</v>
      </c>
      <c r="BL73" s="112"/>
      <c r="BM73" s="112">
        <v>384</v>
      </c>
      <c r="BN73" s="112"/>
      <c r="BO73" s="116"/>
      <c r="BP73" s="114">
        <f t="shared" si="68"/>
        <v>0</v>
      </c>
      <c r="BQ73" s="111"/>
      <c r="BR73" s="116"/>
      <c r="BS73" s="110">
        <f t="shared" si="69"/>
        <v>0</v>
      </c>
      <c r="BT73" s="111"/>
      <c r="BU73" s="116"/>
    </row>
    <row r="74" spans="1:73" s="2" customFormat="1" x14ac:dyDescent="0.25">
      <c r="A74" s="89"/>
      <c r="B74" s="180" t="s">
        <v>145</v>
      </c>
      <c r="C74" s="107" t="s">
        <v>42</v>
      </c>
      <c r="D74" s="181" t="s">
        <v>8</v>
      </c>
      <c r="E74" s="182">
        <v>21</v>
      </c>
      <c r="F74" s="107"/>
      <c r="G74" s="94">
        <f t="shared" si="70"/>
        <v>0</v>
      </c>
      <c r="H74" s="184">
        <f t="shared" si="115"/>
        <v>0</v>
      </c>
      <c r="I74" s="111"/>
      <c r="J74" s="112"/>
      <c r="K74" s="116"/>
      <c r="L74" s="110">
        <f t="shared" si="73"/>
        <v>0</v>
      </c>
      <c r="M74" s="111"/>
      <c r="N74" s="116"/>
      <c r="O74" s="110">
        <f t="shared" si="74"/>
        <v>0</v>
      </c>
      <c r="P74" s="111"/>
      <c r="Q74" s="116"/>
      <c r="R74" s="110">
        <f t="shared" si="75"/>
        <v>0</v>
      </c>
      <c r="S74" s="111"/>
      <c r="T74" s="116"/>
      <c r="U74" s="183"/>
      <c r="V74" s="94">
        <f t="shared" si="61"/>
        <v>17246</v>
      </c>
      <c r="W74" s="110">
        <f t="shared" si="62"/>
        <v>0</v>
      </c>
      <c r="X74" s="111"/>
      <c r="Y74" s="250"/>
      <c r="Z74" s="112"/>
      <c r="AA74" s="112"/>
      <c r="AB74" s="116"/>
      <c r="AC74" s="110">
        <f t="shared" si="63"/>
        <v>0</v>
      </c>
      <c r="AD74" s="111"/>
      <c r="AE74" s="116"/>
      <c r="AF74" s="110">
        <f t="shared" si="64"/>
        <v>0</v>
      </c>
      <c r="AG74" s="111"/>
      <c r="AH74" s="112"/>
      <c r="AI74" s="112"/>
      <c r="AJ74" s="112"/>
      <c r="AK74" s="112"/>
      <c r="AL74" s="116"/>
      <c r="AM74" s="110">
        <f t="shared" si="65"/>
        <v>0</v>
      </c>
      <c r="AN74" s="111"/>
      <c r="AO74" s="112"/>
      <c r="AP74" s="116"/>
      <c r="AQ74" s="114">
        <f t="shared" si="66"/>
        <v>9568</v>
      </c>
      <c r="AR74" s="119"/>
      <c r="AS74" s="119">
        <v>7151</v>
      </c>
      <c r="AT74" s="119"/>
      <c r="AU74" s="119"/>
      <c r="AV74" s="119"/>
      <c r="AW74" s="119">
        <v>2417</v>
      </c>
      <c r="AX74" s="114">
        <f t="shared" si="67"/>
        <v>7678</v>
      </c>
      <c r="AY74" s="111">
        <v>130</v>
      </c>
      <c r="AZ74" s="112"/>
      <c r="BA74" s="112"/>
      <c r="BB74" s="112"/>
      <c r="BC74" s="112">
        <v>-130</v>
      </c>
      <c r="BD74" s="112"/>
      <c r="BE74" s="112"/>
      <c r="BF74" s="112"/>
      <c r="BG74" s="112">
        <v>9869</v>
      </c>
      <c r="BH74" s="112"/>
      <c r="BI74" s="112">
        <v>409</v>
      </c>
      <c r="BJ74" s="112">
        <v>-2600</v>
      </c>
      <c r="BK74" s="112"/>
      <c r="BL74" s="112"/>
      <c r="BM74" s="112"/>
      <c r="BN74" s="112"/>
      <c r="BO74" s="116"/>
      <c r="BP74" s="114">
        <f t="shared" si="68"/>
        <v>0</v>
      </c>
      <c r="BQ74" s="111"/>
      <c r="BR74" s="116"/>
      <c r="BS74" s="110">
        <f t="shared" si="69"/>
        <v>0</v>
      </c>
      <c r="BT74" s="111"/>
      <c r="BU74" s="116"/>
    </row>
    <row r="75" spans="1:73" s="2" customFormat="1" x14ac:dyDescent="0.25">
      <c r="A75" s="89"/>
      <c r="B75" s="180" t="s">
        <v>146</v>
      </c>
      <c r="C75" s="107" t="s">
        <v>43</v>
      </c>
      <c r="D75" s="181" t="s">
        <v>8</v>
      </c>
      <c r="E75" s="182">
        <v>21</v>
      </c>
      <c r="F75" s="107"/>
      <c r="G75" s="94">
        <f t="shared" si="70"/>
        <v>0</v>
      </c>
      <c r="H75" s="184">
        <f t="shared" si="115"/>
        <v>0</v>
      </c>
      <c r="I75" s="111"/>
      <c r="J75" s="112"/>
      <c r="K75" s="116"/>
      <c r="L75" s="110">
        <f t="shared" si="73"/>
        <v>0</v>
      </c>
      <c r="M75" s="111"/>
      <c r="N75" s="116"/>
      <c r="O75" s="110">
        <f t="shared" si="74"/>
        <v>0</v>
      </c>
      <c r="P75" s="111"/>
      <c r="Q75" s="116"/>
      <c r="R75" s="110">
        <f t="shared" si="75"/>
        <v>0</v>
      </c>
      <c r="S75" s="111"/>
      <c r="T75" s="116"/>
      <c r="U75" s="183"/>
      <c r="V75" s="94">
        <f t="shared" si="61"/>
        <v>4554</v>
      </c>
      <c r="W75" s="110">
        <f t="shared" si="62"/>
        <v>0</v>
      </c>
      <c r="X75" s="111"/>
      <c r="Y75" s="250"/>
      <c r="Z75" s="112"/>
      <c r="AA75" s="112"/>
      <c r="AB75" s="116"/>
      <c r="AC75" s="110">
        <f t="shared" si="63"/>
        <v>0</v>
      </c>
      <c r="AD75" s="111"/>
      <c r="AE75" s="116"/>
      <c r="AF75" s="110">
        <f t="shared" si="64"/>
        <v>0</v>
      </c>
      <c r="AG75" s="111"/>
      <c r="AH75" s="112"/>
      <c r="AI75" s="112"/>
      <c r="AJ75" s="112"/>
      <c r="AK75" s="112"/>
      <c r="AL75" s="116"/>
      <c r="AM75" s="110">
        <f t="shared" si="65"/>
        <v>0</v>
      </c>
      <c r="AN75" s="111"/>
      <c r="AO75" s="112"/>
      <c r="AP75" s="116"/>
      <c r="AQ75" s="114">
        <f t="shared" si="66"/>
        <v>4321</v>
      </c>
      <c r="AR75" s="119"/>
      <c r="AS75" s="119">
        <v>3229</v>
      </c>
      <c r="AT75" s="119"/>
      <c r="AU75" s="119"/>
      <c r="AV75" s="119"/>
      <c r="AW75" s="119">
        <f>1066+26</f>
        <v>1092</v>
      </c>
      <c r="AX75" s="114">
        <f t="shared" si="67"/>
        <v>233</v>
      </c>
      <c r="AY75" s="111"/>
      <c r="AZ75" s="112"/>
      <c r="BA75" s="112"/>
      <c r="BB75" s="112"/>
      <c r="BC75" s="112"/>
      <c r="BD75" s="112"/>
      <c r="BE75" s="112"/>
      <c r="BF75" s="112"/>
      <c r="BG75" s="112"/>
      <c r="BH75" s="112"/>
      <c r="BI75" s="112">
        <v>233</v>
      </c>
      <c r="BJ75" s="112"/>
      <c r="BK75" s="112"/>
      <c r="BL75" s="112"/>
      <c r="BM75" s="112"/>
      <c r="BN75" s="112"/>
      <c r="BO75" s="116"/>
      <c r="BP75" s="114">
        <f t="shared" si="68"/>
        <v>0</v>
      </c>
      <c r="BQ75" s="111"/>
      <c r="BR75" s="116"/>
      <c r="BS75" s="110">
        <f t="shared" si="69"/>
        <v>0</v>
      </c>
      <c r="BT75" s="111"/>
      <c r="BU75" s="116"/>
    </row>
    <row r="76" spans="1:73" s="2" customFormat="1" x14ac:dyDescent="0.25">
      <c r="A76" s="89"/>
      <c r="B76" s="180">
        <v>142</v>
      </c>
      <c r="C76" s="107" t="s">
        <v>225</v>
      </c>
      <c r="D76" s="181" t="s">
        <v>8</v>
      </c>
      <c r="E76" s="182">
        <v>21</v>
      </c>
      <c r="F76" s="107"/>
      <c r="G76" s="94">
        <f t="shared" ref="G76" si="116">SUM(U76,R76,O76,L76,H76)</f>
        <v>0</v>
      </c>
      <c r="H76" s="184">
        <f t="shared" ref="H76" si="117">SUM(I76:K76)</f>
        <v>0</v>
      </c>
      <c r="I76" s="111"/>
      <c r="J76" s="112"/>
      <c r="K76" s="116"/>
      <c r="L76" s="110">
        <f t="shared" ref="L76" si="118">SUM(M76:N76)</f>
        <v>0</v>
      </c>
      <c r="M76" s="111"/>
      <c r="N76" s="116"/>
      <c r="O76" s="110">
        <f t="shared" ref="O76" si="119">SUM(P76:Q76)</f>
        <v>0</v>
      </c>
      <c r="P76" s="111"/>
      <c r="Q76" s="116"/>
      <c r="R76" s="110">
        <f t="shared" ref="R76" si="120">SUM(S76:T76)</f>
        <v>0</v>
      </c>
      <c r="S76" s="111"/>
      <c r="T76" s="116"/>
      <c r="U76" s="183"/>
      <c r="V76" s="94">
        <f t="shared" ref="V76" si="121">SUM(W76,AC76,AF76,AM76,AQ76,AX76,BP76,BS76)</f>
        <v>5301</v>
      </c>
      <c r="W76" s="110">
        <f t="shared" ref="W76" si="122">SUM(X76:AB76)</f>
        <v>0</v>
      </c>
      <c r="X76" s="111"/>
      <c r="Y76" s="250"/>
      <c r="Z76" s="112"/>
      <c r="AA76" s="112"/>
      <c r="AB76" s="116"/>
      <c r="AC76" s="110">
        <f t="shared" ref="AC76" si="123">SUM(AD76:AE76)</f>
        <v>0</v>
      </c>
      <c r="AD76" s="111"/>
      <c r="AE76" s="116"/>
      <c r="AF76" s="110">
        <f t="shared" ref="AF76" si="124">SUM(AG76:AL76)</f>
        <v>0</v>
      </c>
      <c r="AG76" s="111"/>
      <c r="AH76" s="112"/>
      <c r="AI76" s="112"/>
      <c r="AJ76" s="112"/>
      <c r="AK76" s="112"/>
      <c r="AL76" s="116"/>
      <c r="AM76" s="110">
        <f t="shared" ref="AM76" si="125">SUM(AN76:AP76)</f>
        <v>0</v>
      </c>
      <c r="AN76" s="111"/>
      <c r="AO76" s="112"/>
      <c r="AP76" s="116"/>
      <c r="AQ76" s="114">
        <f t="shared" ref="AQ76" si="126">SUM(AR76:AW76)</f>
        <v>3331</v>
      </c>
      <c r="AR76" s="119"/>
      <c r="AS76" s="119">
        <v>2490</v>
      </c>
      <c r="AT76" s="119"/>
      <c r="AU76" s="119"/>
      <c r="AV76" s="119"/>
      <c r="AW76" s="119">
        <v>841</v>
      </c>
      <c r="AX76" s="114">
        <f t="shared" ref="AX76" si="127">SUM(AY76:BO76)</f>
        <v>1970</v>
      </c>
      <c r="AY76" s="111">
        <v>100</v>
      </c>
      <c r="AZ76" s="112"/>
      <c r="BA76" s="112"/>
      <c r="BB76" s="112"/>
      <c r="BC76" s="112">
        <v>1673</v>
      </c>
      <c r="BD76" s="112"/>
      <c r="BE76" s="112"/>
      <c r="BF76" s="112">
        <v>544</v>
      </c>
      <c r="BG76" s="112"/>
      <c r="BH76" s="112"/>
      <c r="BI76" s="112">
        <v>-247</v>
      </c>
      <c r="BJ76" s="112"/>
      <c r="BK76" s="112">
        <v>-100</v>
      </c>
      <c r="BL76" s="112"/>
      <c r="BM76" s="112"/>
      <c r="BN76" s="112"/>
      <c r="BO76" s="116"/>
      <c r="BP76" s="114">
        <f t="shared" ref="BP76" si="128">SUM(BQ76:BR76)</f>
        <v>0</v>
      </c>
      <c r="BQ76" s="111"/>
      <c r="BR76" s="116"/>
      <c r="BS76" s="110">
        <f t="shared" ref="BS76" si="129">SUM(BT76:BU76)</f>
        <v>0</v>
      </c>
      <c r="BT76" s="111"/>
      <c r="BU76" s="116"/>
    </row>
    <row r="77" spans="1:73" s="2" customFormat="1" x14ac:dyDescent="0.25">
      <c r="A77" s="89"/>
      <c r="B77" s="180" t="s">
        <v>147</v>
      </c>
      <c r="C77" s="107" t="s">
        <v>44</v>
      </c>
      <c r="D77" s="181" t="s">
        <v>8</v>
      </c>
      <c r="E77" s="182">
        <v>21</v>
      </c>
      <c r="F77" s="107"/>
      <c r="G77" s="94">
        <f t="shared" si="70"/>
        <v>0</v>
      </c>
      <c r="H77" s="184">
        <f t="shared" si="115"/>
        <v>0</v>
      </c>
      <c r="I77" s="111"/>
      <c r="J77" s="112"/>
      <c r="K77" s="116"/>
      <c r="L77" s="110">
        <f t="shared" si="73"/>
        <v>0</v>
      </c>
      <c r="M77" s="111"/>
      <c r="N77" s="116"/>
      <c r="O77" s="110">
        <f t="shared" si="74"/>
        <v>0</v>
      </c>
      <c r="P77" s="111"/>
      <c r="Q77" s="116"/>
      <c r="R77" s="110">
        <f t="shared" si="75"/>
        <v>0</v>
      </c>
      <c r="S77" s="111"/>
      <c r="T77" s="116"/>
      <c r="U77" s="183"/>
      <c r="V77" s="94">
        <f t="shared" si="61"/>
        <v>37045</v>
      </c>
      <c r="W77" s="110">
        <f t="shared" si="62"/>
        <v>0</v>
      </c>
      <c r="X77" s="111"/>
      <c r="Y77" s="250"/>
      <c r="Z77" s="112"/>
      <c r="AA77" s="112"/>
      <c r="AB77" s="116"/>
      <c r="AC77" s="110">
        <f t="shared" si="63"/>
        <v>0</v>
      </c>
      <c r="AD77" s="111"/>
      <c r="AE77" s="116"/>
      <c r="AF77" s="110">
        <f t="shared" si="64"/>
        <v>0</v>
      </c>
      <c r="AG77" s="111"/>
      <c r="AH77" s="112"/>
      <c r="AI77" s="112"/>
      <c r="AJ77" s="112"/>
      <c r="AK77" s="112"/>
      <c r="AL77" s="116"/>
      <c r="AM77" s="110">
        <f t="shared" si="65"/>
        <v>0</v>
      </c>
      <c r="AN77" s="111"/>
      <c r="AO77" s="112"/>
      <c r="AP77" s="116"/>
      <c r="AQ77" s="114">
        <f t="shared" si="66"/>
        <v>34777</v>
      </c>
      <c r="AR77" s="119"/>
      <c r="AS77" s="119">
        <v>25407</v>
      </c>
      <c r="AT77" s="119">
        <v>584</v>
      </c>
      <c r="AU77" s="119"/>
      <c r="AV77" s="119"/>
      <c r="AW77" s="119">
        <v>8786</v>
      </c>
      <c r="AX77" s="114">
        <f t="shared" si="67"/>
        <v>2268</v>
      </c>
      <c r="AY77" s="111">
        <v>1794</v>
      </c>
      <c r="AZ77" s="112"/>
      <c r="BA77" s="112"/>
      <c r="BB77" s="112">
        <v>1095</v>
      </c>
      <c r="BC77" s="112">
        <v>-1095</v>
      </c>
      <c r="BD77" s="112"/>
      <c r="BE77" s="112"/>
      <c r="BF77" s="112">
        <v>550</v>
      </c>
      <c r="BG77" s="112"/>
      <c r="BH77" s="112"/>
      <c r="BI77" s="112">
        <v>474</v>
      </c>
      <c r="BJ77" s="112">
        <v>-810</v>
      </c>
      <c r="BK77" s="112">
        <v>260</v>
      </c>
      <c r="BL77" s="112"/>
      <c r="BM77" s="112"/>
      <c r="BN77" s="112"/>
      <c r="BO77" s="116"/>
      <c r="BP77" s="114">
        <f t="shared" si="68"/>
        <v>0</v>
      </c>
      <c r="BQ77" s="111"/>
      <c r="BR77" s="116"/>
      <c r="BS77" s="110">
        <f t="shared" si="69"/>
        <v>0</v>
      </c>
      <c r="BT77" s="111"/>
      <c r="BU77" s="116"/>
    </row>
    <row r="78" spans="1:73" s="2" customFormat="1" x14ac:dyDescent="0.25">
      <c r="A78" s="89"/>
      <c r="B78" s="180" t="s">
        <v>148</v>
      </c>
      <c r="C78" s="107" t="s">
        <v>79</v>
      </c>
      <c r="D78" s="181" t="s">
        <v>8</v>
      </c>
      <c r="E78" s="182">
        <v>21</v>
      </c>
      <c r="F78" s="107"/>
      <c r="G78" s="94">
        <f t="shared" si="70"/>
        <v>0</v>
      </c>
      <c r="H78" s="184">
        <f t="shared" si="115"/>
        <v>0</v>
      </c>
      <c r="I78" s="111"/>
      <c r="J78" s="112"/>
      <c r="K78" s="116"/>
      <c r="L78" s="110">
        <f t="shared" si="73"/>
        <v>0</v>
      </c>
      <c r="M78" s="111"/>
      <c r="N78" s="116"/>
      <c r="O78" s="110">
        <f t="shared" si="74"/>
        <v>0</v>
      </c>
      <c r="P78" s="111"/>
      <c r="Q78" s="116"/>
      <c r="R78" s="110">
        <f t="shared" si="75"/>
        <v>0</v>
      </c>
      <c r="S78" s="111"/>
      <c r="T78" s="116"/>
      <c r="U78" s="183"/>
      <c r="V78" s="94">
        <f t="shared" si="61"/>
        <v>9309</v>
      </c>
      <c r="W78" s="110">
        <f t="shared" si="62"/>
        <v>0</v>
      </c>
      <c r="X78" s="111"/>
      <c r="Y78" s="250"/>
      <c r="Z78" s="112"/>
      <c r="AA78" s="112"/>
      <c r="AB78" s="116"/>
      <c r="AC78" s="110">
        <f t="shared" si="63"/>
        <v>0</v>
      </c>
      <c r="AD78" s="111"/>
      <c r="AE78" s="116"/>
      <c r="AF78" s="110">
        <f t="shared" si="64"/>
        <v>0</v>
      </c>
      <c r="AG78" s="111"/>
      <c r="AH78" s="112"/>
      <c r="AI78" s="112"/>
      <c r="AJ78" s="112"/>
      <c r="AK78" s="112"/>
      <c r="AL78" s="116"/>
      <c r="AM78" s="110">
        <f t="shared" si="65"/>
        <v>0</v>
      </c>
      <c r="AN78" s="111"/>
      <c r="AO78" s="112"/>
      <c r="AP78" s="116"/>
      <c r="AQ78" s="114">
        <f t="shared" si="66"/>
        <v>8964</v>
      </c>
      <c r="AR78" s="119"/>
      <c r="AS78" s="119">
        <f>3982+2717</f>
        <v>6699</v>
      </c>
      <c r="AT78" s="119"/>
      <c r="AU78" s="119"/>
      <c r="AV78" s="119"/>
      <c r="AW78" s="119">
        <f>897+22+1314+32</f>
        <v>2265</v>
      </c>
      <c r="AX78" s="114">
        <f t="shared" si="67"/>
        <v>345</v>
      </c>
      <c r="AY78" s="111"/>
      <c r="AZ78" s="112"/>
      <c r="BA78" s="112"/>
      <c r="BB78" s="112"/>
      <c r="BC78" s="112"/>
      <c r="BD78" s="112"/>
      <c r="BE78" s="112"/>
      <c r="BF78" s="112"/>
      <c r="BG78" s="112"/>
      <c r="BH78" s="112"/>
      <c r="BI78" s="112">
        <v>345</v>
      </c>
      <c r="BJ78" s="112"/>
      <c r="BK78" s="112"/>
      <c r="BL78" s="112"/>
      <c r="BM78" s="112"/>
      <c r="BN78" s="112"/>
      <c r="BO78" s="116"/>
      <c r="BP78" s="114">
        <f t="shared" si="68"/>
        <v>0</v>
      </c>
      <c r="BQ78" s="111"/>
      <c r="BR78" s="116"/>
      <c r="BS78" s="110">
        <f t="shared" si="69"/>
        <v>0</v>
      </c>
      <c r="BT78" s="111"/>
      <c r="BU78" s="116"/>
    </row>
    <row r="79" spans="1:73" s="2" customFormat="1" x14ac:dyDescent="0.25">
      <c r="A79" s="89"/>
      <c r="B79" s="180" t="s">
        <v>149</v>
      </c>
      <c r="C79" s="107" t="s">
        <v>80</v>
      </c>
      <c r="D79" s="181" t="s">
        <v>8</v>
      </c>
      <c r="E79" s="182">
        <v>21</v>
      </c>
      <c r="F79" s="107"/>
      <c r="G79" s="94">
        <f t="shared" si="70"/>
        <v>0</v>
      </c>
      <c r="H79" s="184">
        <f t="shared" si="115"/>
        <v>0</v>
      </c>
      <c r="I79" s="111"/>
      <c r="J79" s="112"/>
      <c r="K79" s="116"/>
      <c r="L79" s="110">
        <f t="shared" si="73"/>
        <v>0</v>
      </c>
      <c r="M79" s="111"/>
      <c r="N79" s="116"/>
      <c r="O79" s="110">
        <f t="shared" si="74"/>
        <v>0</v>
      </c>
      <c r="P79" s="111"/>
      <c r="Q79" s="116"/>
      <c r="R79" s="110">
        <f t="shared" si="75"/>
        <v>0</v>
      </c>
      <c r="S79" s="111"/>
      <c r="T79" s="116"/>
      <c r="U79" s="183"/>
      <c r="V79" s="94">
        <f t="shared" si="61"/>
        <v>4973</v>
      </c>
      <c r="W79" s="110">
        <f t="shared" si="62"/>
        <v>0</v>
      </c>
      <c r="X79" s="111"/>
      <c r="Y79" s="250"/>
      <c r="Z79" s="112"/>
      <c r="AA79" s="112"/>
      <c r="AB79" s="116"/>
      <c r="AC79" s="110">
        <f t="shared" si="63"/>
        <v>0</v>
      </c>
      <c r="AD79" s="111"/>
      <c r="AE79" s="116"/>
      <c r="AF79" s="110">
        <f t="shared" si="64"/>
        <v>0</v>
      </c>
      <c r="AG79" s="111"/>
      <c r="AH79" s="112"/>
      <c r="AI79" s="112"/>
      <c r="AJ79" s="112"/>
      <c r="AK79" s="112"/>
      <c r="AL79" s="116"/>
      <c r="AM79" s="110">
        <f t="shared" si="65"/>
        <v>0</v>
      </c>
      <c r="AN79" s="111"/>
      <c r="AO79" s="112"/>
      <c r="AP79" s="116"/>
      <c r="AQ79" s="114">
        <f t="shared" si="66"/>
        <v>4716</v>
      </c>
      <c r="AR79" s="119"/>
      <c r="AS79" s="119">
        <v>3525</v>
      </c>
      <c r="AT79" s="119"/>
      <c r="AU79" s="119"/>
      <c r="AV79" s="119"/>
      <c r="AW79" s="119">
        <f>1163+28</f>
        <v>1191</v>
      </c>
      <c r="AX79" s="114">
        <f t="shared" si="67"/>
        <v>257</v>
      </c>
      <c r="AY79" s="111"/>
      <c r="AZ79" s="112"/>
      <c r="BA79" s="112"/>
      <c r="BB79" s="112"/>
      <c r="BC79" s="112"/>
      <c r="BD79" s="112"/>
      <c r="BE79" s="112"/>
      <c r="BF79" s="112"/>
      <c r="BG79" s="112"/>
      <c r="BH79" s="112"/>
      <c r="BI79" s="112">
        <v>257</v>
      </c>
      <c r="BJ79" s="112"/>
      <c r="BK79" s="112"/>
      <c r="BL79" s="112"/>
      <c r="BM79" s="112"/>
      <c r="BN79" s="112"/>
      <c r="BO79" s="116"/>
      <c r="BP79" s="114">
        <f t="shared" si="68"/>
        <v>0</v>
      </c>
      <c r="BQ79" s="111"/>
      <c r="BR79" s="116"/>
      <c r="BS79" s="110">
        <f t="shared" si="69"/>
        <v>0</v>
      </c>
      <c r="BT79" s="111"/>
      <c r="BU79" s="116"/>
    </row>
    <row r="80" spans="1:73" s="2" customFormat="1" x14ac:dyDescent="0.25">
      <c r="A80" s="89"/>
      <c r="B80" s="180" t="s">
        <v>150</v>
      </c>
      <c r="C80" s="107" t="s">
        <v>45</v>
      </c>
      <c r="D80" s="181" t="s">
        <v>8</v>
      </c>
      <c r="E80" s="182">
        <v>21</v>
      </c>
      <c r="F80" s="107"/>
      <c r="G80" s="94">
        <f t="shared" si="70"/>
        <v>0</v>
      </c>
      <c r="H80" s="184">
        <f t="shared" si="115"/>
        <v>0</v>
      </c>
      <c r="I80" s="111"/>
      <c r="J80" s="112"/>
      <c r="K80" s="116"/>
      <c r="L80" s="110">
        <f t="shared" si="73"/>
        <v>0</v>
      </c>
      <c r="M80" s="111"/>
      <c r="N80" s="116"/>
      <c r="O80" s="110">
        <f t="shared" si="74"/>
        <v>0</v>
      </c>
      <c r="P80" s="111"/>
      <c r="Q80" s="116"/>
      <c r="R80" s="110">
        <f t="shared" si="75"/>
        <v>0</v>
      </c>
      <c r="S80" s="111"/>
      <c r="T80" s="116"/>
      <c r="U80" s="183"/>
      <c r="V80" s="94">
        <f t="shared" si="61"/>
        <v>14748</v>
      </c>
      <c r="W80" s="110">
        <f t="shared" si="62"/>
        <v>0</v>
      </c>
      <c r="X80" s="111"/>
      <c r="Y80" s="250"/>
      <c r="Z80" s="112"/>
      <c r="AA80" s="112"/>
      <c r="AB80" s="116"/>
      <c r="AC80" s="110">
        <f t="shared" si="63"/>
        <v>0</v>
      </c>
      <c r="AD80" s="111"/>
      <c r="AE80" s="116"/>
      <c r="AF80" s="110">
        <f t="shared" si="64"/>
        <v>0</v>
      </c>
      <c r="AG80" s="111"/>
      <c r="AH80" s="112"/>
      <c r="AI80" s="112"/>
      <c r="AJ80" s="112"/>
      <c r="AK80" s="112"/>
      <c r="AL80" s="116"/>
      <c r="AM80" s="110">
        <f t="shared" si="65"/>
        <v>0</v>
      </c>
      <c r="AN80" s="111"/>
      <c r="AO80" s="112"/>
      <c r="AP80" s="116"/>
      <c r="AQ80" s="114">
        <f t="shared" si="66"/>
        <v>14355</v>
      </c>
      <c r="AR80" s="119"/>
      <c r="AS80" s="119">
        <v>10729</v>
      </c>
      <c r="AT80" s="119"/>
      <c r="AU80" s="119"/>
      <c r="AV80" s="119"/>
      <c r="AW80" s="119">
        <v>3626</v>
      </c>
      <c r="AX80" s="114">
        <f t="shared" si="67"/>
        <v>393</v>
      </c>
      <c r="AY80" s="111"/>
      <c r="AZ80" s="112"/>
      <c r="BA80" s="112"/>
      <c r="BB80" s="112"/>
      <c r="BC80" s="112"/>
      <c r="BD80" s="112"/>
      <c r="BE80" s="112"/>
      <c r="BF80" s="112"/>
      <c r="BG80" s="112"/>
      <c r="BH80" s="112"/>
      <c r="BI80" s="112">
        <v>393</v>
      </c>
      <c r="BJ80" s="112"/>
      <c r="BK80" s="112"/>
      <c r="BL80" s="112"/>
      <c r="BM80" s="112"/>
      <c r="BN80" s="112"/>
      <c r="BO80" s="116"/>
      <c r="BP80" s="114">
        <f t="shared" si="68"/>
        <v>0</v>
      </c>
      <c r="BQ80" s="111"/>
      <c r="BR80" s="116"/>
      <c r="BS80" s="110">
        <f t="shared" si="69"/>
        <v>0</v>
      </c>
      <c r="BT80" s="111"/>
      <c r="BU80" s="116"/>
    </row>
    <row r="81" spans="1:73" s="2" customFormat="1" x14ac:dyDescent="0.25">
      <c r="A81" s="89"/>
      <c r="B81" s="180" t="s">
        <v>151</v>
      </c>
      <c r="C81" s="107" t="s">
        <v>46</v>
      </c>
      <c r="D81" s="181" t="s">
        <v>8</v>
      </c>
      <c r="E81" s="182">
        <v>21</v>
      </c>
      <c r="F81" s="107"/>
      <c r="G81" s="94">
        <f t="shared" si="70"/>
        <v>0</v>
      </c>
      <c r="H81" s="184">
        <f t="shared" si="115"/>
        <v>0</v>
      </c>
      <c r="I81" s="111"/>
      <c r="J81" s="112"/>
      <c r="K81" s="116"/>
      <c r="L81" s="110">
        <f t="shared" si="73"/>
        <v>0</v>
      </c>
      <c r="M81" s="111"/>
      <c r="N81" s="116"/>
      <c r="O81" s="110">
        <f t="shared" si="74"/>
        <v>0</v>
      </c>
      <c r="P81" s="111"/>
      <c r="Q81" s="116"/>
      <c r="R81" s="110">
        <f t="shared" si="75"/>
        <v>0</v>
      </c>
      <c r="S81" s="111"/>
      <c r="T81" s="116"/>
      <c r="U81" s="183"/>
      <c r="V81" s="94">
        <f t="shared" si="61"/>
        <v>12654</v>
      </c>
      <c r="W81" s="110">
        <f t="shared" si="62"/>
        <v>0</v>
      </c>
      <c r="X81" s="111"/>
      <c r="Y81" s="250"/>
      <c r="Z81" s="112"/>
      <c r="AA81" s="112"/>
      <c r="AB81" s="116"/>
      <c r="AC81" s="110">
        <f t="shared" si="63"/>
        <v>0</v>
      </c>
      <c r="AD81" s="111"/>
      <c r="AE81" s="116"/>
      <c r="AF81" s="110">
        <f t="shared" si="64"/>
        <v>0</v>
      </c>
      <c r="AG81" s="111"/>
      <c r="AH81" s="112"/>
      <c r="AI81" s="112"/>
      <c r="AJ81" s="112"/>
      <c r="AK81" s="112"/>
      <c r="AL81" s="116"/>
      <c r="AM81" s="110">
        <f t="shared" si="65"/>
        <v>0</v>
      </c>
      <c r="AN81" s="111"/>
      <c r="AO81" s="112"/>
      <c r="AP81" s="116"/>
      <c r="AQ81" s="114">
        <f t="shared" si="66"/>
        <v>12229</v>
      </c>
      <c r="AR81" s="119"/>
      <c r="AS81" s="119">
        <f>2763+6377</f>
        <v>9140</v>
      </c>
      <c r="AT81" s="119"/>
      <c r="AU81" s="119"/>
      <c r="AV81" s="119"/>
      <c r="AW81" s="119">
        <f>912+22+2104+51</f>
        <v>3089</v>
      </c>
      <c r="AX81" s="114">
        <f t="shared" si="67"/>
        <v>425</v>
      </c>
      <c r="AY81" s="111"/>
      <c r="AZ81" s="112"/>
      <c r="BA81" s="112"/>
      <c r="BB81" s="112"/>
      <c r="BC81" s="112"/>
      <c r="BD81" s="112"/>
      <c r="BE81" s="112"/>
      <c r="BF81" s="112"/>
      <c r="BG81" s="112"/>
      <c r="BH81" s="112"/>
      <c r="BI81" s="112">
        <v>425</v>
      </c>
      <c r="BJ81" s="112"/>
      <c r="BK81" s="112"/>
      <c r="BL81" s="112"/>
      <c r="BM81" s="112"/>
      <c r="BN81" s="112"/>
      <c r="BO81" s="116"/>
      <c r="BP81" s="114">
        <f t="shared" si="68"/>
        <v>0</v>
      </c>
      <c r="BQ81" s="111"/>
      <c r="BR81" s="116"/>
      <c r="BS81" s="110">
        <f t="shared" si="69"/>
        <v>0</v>
      </c>
      <c r="BT81" s="111"/>
      <c r="BU81" s="116"/>
    </row>
    <row r="82" spans="1:73" s="2" customFormat="1" x14ac:dyDescent="0.25">
      <c r="A82" s="89"/>
      <c r="B82" s="180" t="s">
        <v>152</v>
      </c>
      <c r="C82" s="107" t="s">
        <v>47</v>
      </c>
      <c r="D82" s="181" t="s">
        <v>8</v>
      </c>
      <c r="E82" s="182">
        <v>21</v>
      </c>
      <c r="F82" s="107"/>
      <c r="G82" s="94">
        <f t="shared" si="70"/>
        <v>0</v>
      </c>
      <c r="H82" s="184">
        <f t="shared" si="115"/>
        <v>0</v>
      </c>
      <c r="I82" s="111"/>
      <c r="J82" s="112"/>
      <c r="K82" s="116"/>
      <c r="L82" s="110">
        <f t="shared" si="73"/>
        <v>0</v>
      </c>
      <c r="M82" s="111"/>
      <c r="N82" s="116"/>
      <c r="O82" s="110">
        <f t="shared" si="74"/>
        <v>0</v>
      </c>
      <c r="P82" s="111"/>
      <c r="Q82" s="116"/>
      <c r="R82" s="110">
        <f t="shared" si="75"/>
        <v>0</v>
      </c>
      <c r="S82" s="111"/>
      <c r="T82" s="116"/>
      <c r="U82" s="183"/>
      <c r="V82" s="94">
        <f t="shared" si="61"/>
        <v>13448</v>
      </c>
      <c r="W82" s="110">
        <f t="shared" si="62"/>
        <v>0</v>
      </c>
      <c r="X82" s="111"/>
      <c r="Y82" s="250"/>
      <c r="Z82" s="112"/>
      <c r="AA82" s="112"/>
      <c r="AB82" s="116"/>
      <c r="AC82" s="110">
        <f t="shared" si="63"/>
        <v>0</v>
      </c>
      <c r="AD82" s="111"/>
      <c r="AE82" s="116"/>
      <c r="AF82" s="110">
        <f t="shared" si="64"/>
        <v>0</v>
      </c>
      <c r="AG82" s="111"/>
      <c r="AH82" s="112"/>
      <c r="AI82" s="112"/>
      <c r="AJ82" s="112"/>
      <c r="AK82" s="112"/>
      <c r="AL82" s="116"/>
      <c r="AM82" s="110">
        <f t="shared" si="65"/>
        <v>0</v>
      </c>
      <c r="AN82" s="111"/>
      <c r="AO82" s="112"/>
      <c r="AP82" s="116"/>
      <c r="AQ82" s="114">
        <f t="shared" si="66"/>
        <v>13647</v>
      </c>
      <c r="AR82" s="119"/>
      <c r="AS82" s="119">
        <v>9691</v>
      </c>
      <c r="AT82" s="119">
        <v>510</v>
      </c>
      <c r="AU82" s="119"/>
      <c r="AV82" s="119"/>
      <c r="AW82" s="119">
        <v>3446</v>
      </c>
      <c r="AX82" s="114">
        <f t="shared" si="67"/>
        <v>-199</v>
      </c>
      <c r="AY82" s="111"/>
      <c r="AZ82" s="112"/>
      <c r="BA82" s="112"/>
      <c r="BB82" s="112"/>
      <c r="BC82" s="112">
        <v>-682</v>
      </c>
      <c r="BD82" s="112"/>
      <c r="BE82" s="112"/>
      <c r="BF82" s="112"/>
      <c r="BG82" s="112">
        <v>3000</v>
      </c>
      <c r="BH82" s="112"/>
      <c r="BI82" s="112">
        <v>483</v>
      </c>
      <c r="BJ82" s="112"/>
      <c r="BK82" s="112"/>
      <c r="BL82" s="112"/>
      <c r="BM82" s="112">
        <v>-3000</v>
      </c>
      <c r="BN82" s="112"/>
      <c r="BO82" s="116"/>
      <c r="BP82" s="114">
        <f t="shared" si="68"/>
        <v>0</v>
      </c>
      <c r="BQ82" s="111"/>
      <c r="BR82" s="116"/>
      <c r="BS82" s="110">
        <f t="shared" si="69"/>
        <v>0</v>
      </c>
      <c r="BT82" s="111"/>
      <c r="BU82" s="116"/>
    </row>
    <row r="83" spans="1:73" s="2" customFormat="1" x14ac:dyDescent="0.25">
      <c r="A83" s="89"/>
      <c r="B83" s="180" t="s">
        <v>153</v>
      </c>
      <c r="C83" s="107" t="s">
        <v>49</v>
      </c>
      <c r="D83" s="181" t="s">
        <v>8</v>
      </c>
      <c r="E83" s="182">
        <v>21</v>
      </c>
      <c r="F83" s="107"/>
      <c r="G83" s="94">
        <f t="shared" si="70"/>
        <v>0</v>
      </c>
      <c r="H83" s="184">
        <f t="shared" si="115"/>
        <v>0</v>
      </c>
      <c r="I83" s="111"/>
      <c r="J83" s="112"/>
      <c r="K83" s="116"/>
      <c r="L83" s="110">
        <f t="shared" si="73"/>
        <v>0</v>
      </c>
      <c r="M83" s="111"/>
      <c r="N83" s="116"/>
      <c r="O83" s="110">
        <f>SUM(P83:Q83)</f>
        <v>0</v>
      </c>
      <c r="P83" s="111"/>
      <c r="Q83" s="116"/>
      <c r="R83" s="110">
        <f t="shared" si="75"/>
        <v>0</v>
      </c>
      <c r="S83" s="111"/>
      <c r="T83" s="116"/>
      <c r="U83" s="183"/>
      <c r="V83" s="94">
        <f t="shared" si="61"/>
        <v>5455</v>
      </c>
      <c r="W83" s="110">
        <f t="shared" si="62"/>
        <v>0</v>
      </c>
      <c r="X83" s="111"/>
      <c r="Y83" s="250"/>
      <c r="Z83" s="112"/>
      <c r="AA83" s="112"/>
      <c r="AB83" s="116"/>
      <c r="AC83" s="110">
        <f t="shared" si="63"/>
        <v>0</v>
      </c>
      <c r="AD83" s="111"/>
      <c r="AE83" s="116"/>
      <c r="AF83" s="110">
        <f t="shared" si="64"/>
        <v>0</v>
      </c>
      <c r="AG83" s="111"/>
      <c r="AH83" s="112"/>
      <c r="AI83" s="112"/>
      <c r="AJ83" s="112"/>
      <c r="AK83" s="112"/>
      <c r="AL83" s="116"/>
      <c r="AM83" s="110">
        <f t="shared" si="65"/>
        <v>0</v>
      </c>
      <c r="AN83" s="111"/>
      <c r="AO83" s="112"/>
      <c r="AP83" s="116"/>
      <c r="AQ83" s="114">
        <f t="shared" si="66"/>
        <v>5294</v>
      </c>
      <c r="AR83" s="119"/>
      <c r="AS83" s="119">
        <v>3957</v>
      </c>
      <c r="AT83" s="119"/>
      <c r="AU83" s="119"/>
      <c r="AV83" s="119"/>
      <c r="AW83" s="119">
        <v>1337</v>
      </c>
      <c r="AX83" s="114">
        <f t="shared" si="67"/>
        <v>161</v>
      </c>
      <c r="AY83" s="111"/>
      <c r="AZ83" s="112"/>
      <c r="BA83" s="112"/>
      <c r="BB83" s="112"/>
      <c r="BC83" s="112"/>
      <c r="BD83" s="112"/>
      <c r="BE83" s="112"/>
      <c r="BF83" s="112"/>
      <c r="BG83" s="112"/>
      <c r="BH83" s="112"/>
      <c r="BI83" s="112">
        <v>161</v>
      </c>
      <c r="BJ83" s="112"/>
      <c r="BK83" s="112"/>
      <c r="BL83" s="112"/>
      <c r="BM83" s="112"/>
      <c r="BN83" s="112"/>
      <c r="BO83" s="116"/>
      <c r="BP83" s="114">
        <f t="shared" si="68"/>
        <v>0</v>
      </c>
      <c r="BQ83" s="111"/>
      <c r="BR83" s="116"/>
      <c r="BS83" s="110">
        <f t="shared" si="69"/>
        <v>0</v>
      </c>
      <c r="BT83" s="111"/>
      <c r="BU83" s="116"/>
    </row>
    <row r="84" spans="1:73" s="2" customFormat="1" x14ac:dyDescent="0.25">
      <c r="A84" s="89"/>
      <c r="B84" s="180" t="s">
        <v>154</v>
      </c>
      <c r="C84" s="107" t="s">
        <v>50</v>
      </c>
      <c r="D84" s="181" t="s">
        <v>8</v>
      </c>
      <c r="E84" s="182">
        <v>21</v>
      </c>
      <c r="F84" s="107"/>
      <c r="G84" s="94">
        <f t="shared" si="70"/>
        <v>0</v>
      </c>
      <c r="H84" s="184">
        <f t="shared" si="115"/>
        <v>0</v>
      </c>
      <c r="I84" s="111"/>
      <c r="J84" s="112"/>
      <c r="K84" s="116"/>
      <c r="L84" s="110">
        <f t="shared" si="73"/>
        <v>0</v>
      </c>
      <c r="M84" s="111"/>
      <c r="N84" s="116"/>
      <c r="O84" s="110">
        <f t="shared" si="74"/>
        <v>0</v>
      </c>
      <c r="P84" s="111"/>
      <c r="Q84" s="116"/>
      <c r="R84" s="110">
        <f t="shared" si="75"/>
        <v>0</v>
      </c>
      <c r="S84" s="111"/>
      <c r="T84" s="116"/>
      <c r="U84" s="183"/>
      <c r="V84" s="94">
        <f t="shared" si="61"/>
        <v>9922</v>
      </c>
      <c r="W84" s="110">
        <f t="shared" si="62"/>
        <v>0</v>
      </c>
      <c r="X84" s="111"/>
      <c r="Y84" s="250"/>
      <c r="Z84" s="112"/>
      <c r="AA84" s="112"/>
      <c r="AB84" s="116"/>
      <c r="AC84" s="110">
        <f t="shared" si="63"/>
        <v>0</v>
      </c>
      <c r="AD84" s="111"/>
      <c r="AE84" s="116"/>
      <c r="AF84" s="110">
        <f t="shared" si="64"/>
        <v>0</v>
      </c>
      <c r="AG84" s="111"/>
      <c r="AH84" s="112"/>
      <c r="AI84" s="112"/>
      <c r="AJ84" s="112"/>
      <c r="AK84" s="112"/>
      <c r="AL84" s="116"/>
      <c r="AM84" s="110">
        <f t="shared" si="65"/>
        <v>0</v>
      </c>
      <c r="AN84" s="111"/>
      <c r="AO84" s="112"/>
      <c r="AP84" s="116"/>
      <c r="AQ84" s="114">
        <f t="shared" si="66"/>
        <v>5593</v>
      </c>
      <c r="AR84" s="119"/>
      <c r="AS84" s="119">
        <v>4181</v>
      </c>
      <c r="AT84" s="119"/>
      <c r="AU84" s="119"/>
      <c r="AV84" s="119"/>
      <c r="AW84" s="119">
        <v>1412</v>
      </c>
      <c r="AX84" s="114">
        <f t="shared" si="67"/>
        <v>4329</v>
      </c>
      <c r="AY84" s="111">
        <v>58</v>
      </c>
      <c r="AZ84" s="112"/>
      <c r="BA84" s="112"/>
      <c r="BB84" s="112"/>
      <c r="BC84" s="112">
        <v>625</v>
      </c>
      <c r="BD84" s="112"/>
      <c r="BE84" s="112">
        <v>-58</v>
      </c>
      <c r="BF84" s="112"/>
      <c r="BG84" s="112"/>
      <c r="BH84" s="112"/>
      <c r="BI84" s="112">
        <v>385</v>
      </c>
      <c r="BJ84" s="112">
        <v>3319</v>
      </c>
      <c r="BK84" s="112"/>
      <c r="BL84" s="112"/>
      <c r="BM84" s="112"/>
      <c r="BN84" s="112"/>
      <c r="BO84" s="116"/>
      <c r="BP84" s="114">
        <f t="shared" si="68"/>
        <v>0</v>
      </c>
      <c r="BQ84" s="111"/>
      <c r="BR84" s="116"/>
      <c r="BS84" s="110">
        <f t="shared" si="69"/>
        <v>0</v>
      </c>
      <c r="BT84" s="111"/>
      <c r="BU84" s="116"/>
    </row>
    <row r="85" spans="1:73" s="2" customFormat="1" x14ac:dyDescent="0.25">
      <c r="A85" s="89"/>
      <c r="B85" s="180" t="s">
        <v>155</v>
      </c>
      <c r="C85" s="107" t="s">
        <v>51</v>
      </c>
      <c r="D85" s="181" t="s">
        <v>8</v>
      </c>
      <c r="E85" s="182">
        <v>21</v>
      </c>
      <c r="F85" s="107"/>
      <c r="G85" s="94">
        <f t="shared" si="70"/>
        <v>0</v>
      </c>
      <c r="H85" s="184">
        <f t="shared" si="115"/>
        <v>0</v>
      </c>
      <c r="I85" s="111"/>
      <c r="J85" s="112"/>
      <c r="K85" s="116"/>
      <c r="L85" s="110">
        <f t="shared" si="73"/>
        <v>0</v>
      </c>
      <c r="M85" s="111"/>
      <c r="N85" s="116"/>
      <c r="O85" s="110">
        <f t="shared" si="74"/>
        <v>0</v>
      </c>
      <c r="P85" s="111"/>
      <c r="Q85" s="116"/>
      <c r="R85" s="110">
        <f t="shared" si="75"/>
        <v>0</v>
      </c>
      <c r="S85" s="111"/>
      <c r="T85" s="116"/>
      <c r="U85" s="183"/>
      <c r="V85" s="94">
        <f t="shared" si="61"/>
        <v>7005</v>
      </c>
      <c r="W85" s="110">
        <f t="shared" si="62"/>
        <v>0</v>
      </c>
      <c r="X85" s="111"/>
      <c r="Y85" s="250"/>
      <c r="Z85" s="112"/>
      <c r="AA85" s="112"/>
      <c r="AB85" s="116"/>
      <c r="AC85" s="110">
        <f t="shared" si="63"/>
        <v>0</v>
      </c>
      <c r="AD85" s="111"/>
      <c r="AE85" s="116"/>
      <c r="AF85" s="110">
        <f t="shared" si="64"/>
        <v>0</v>
      </c>
      <c r="AG85" s="111"/>
      <c r="AH85" s="112"/>
      <c r="AI85" s="112"/>
      <c r="AJ85" s="112"/>
      <c r="AK85" s="112"/>
      <c r="AL85" s="116"/>
      <c r="AM85" s="110">
        <f t="shared" si="65"/>
        <v>0</v>
      </c>
      <c r="AN85" s="111"/>
      <c r="AO85" s="112"/>
      <c r="AP85" s="116"/>
      <c r="AQ85" s="114">
        <f t="shared" si="66"/>
        <v>6588</v>
      </c>
      <c r="AR85" s="119"/>
      <c r="AS85" s="119">
        <v>4924</v>
      </c>
      <c r="AT85" s="119"/>
      <c r="AU85" s="119"/>
      <c r="AV85" s="119"/>
      <c r="AW85" s="119">
        <f>1625+39</f>
        <v>1664</v>
      </c>
      <c r="AX85" s="114">
        <f t="shared" si="67"/>
        <v>417</v>
      </c>
      <c r="AY85" s="111"/>
      <c r="AZ85" s="112"/>
      <c r="BA85" s="112"/>
      <c r="BB85" s="112"/>
      <c r="BC85" s="112"/>
      <c r="BD85" s="112"/>
      <c r="BE85" s="112"/>
      <c r="BF85" s="112"/>
      <c r="BG85" s="112"/>
      <c r="BH85" s="112"/>
      <c r="BI85" s="112">
        <v>417</v>
      </c>
      <c r="BJ85" s="112"/>
      <c r="BK85" s="112"/>
      <c r="BL85" s="112"/>
      <c r="BM85" s="112"/>
      <c r="BN85" s="112"/>
      <c r="BO85" s="116"/>
      <c r="BP85" s="114">
        <f t="shared" si="68"/>
        <v>0</v>
      </c>
      <c r="BQ85" s="111"/>
      <c r="BR85" s="116"/>
      <c r="BS85" s="110">
        <f t="shared" si="69"/>
        <v>0</v>
      </c>
      <c r="BT85" s="111"/>
      <c r="BU85" s="116"/>
    </row>
    <row r="86" spans="1:73" s="2" customFormat="1" x14ac:dyDescent="0.25">
      <c r="A86" s="89"/>
      <c r="B86" s="180" t="s">
        <v>156</v>
      </c>
      <c r="C86" s="107" t="s">
        <v>52</v>
      </c>
      <c r="D86" s="181" t="s">
        <v>8</v>
      </c>
      <c r="E86" s="182">
        <v>21</v>
      </c>
      <c r="F86" s="107"/>
      <c r="G86" s="94">
        <f t="shared" si="70"/>
        <v>0</v>
      </c>
      <c r="H86" s="184">
        <f t="shared" si="115"/>
        <v>0</v>
      </c>
      <c r="I86" s="111"/>
      <c r="J86" s="112"/>
      <c r="K86" s="116"/>
      <c r="L86" s="110">
        <f t="shared" si="73"/>
        <v>0</v>
      </c>
      <c r="M86" s="111"/>
      <c r="N86" s="116"/>
      <c r="O86" s="110">
        <f t="shared" si="74"/>
        <v>0</v>
      </c>
      <c r="P86" s="111"/>
      <c r="Q86" s="116"/>
      <c r="R86" s="110">
        <f t="shared" si="75"/>
        <v>0</v>
      </c>
      <c r="S86" s="111"/>
      <c r="T86" s="116"/>
      <c r="U86" s="183"/>
      <c r="V86" s="94">
        <f t="shared" si="61"/>
        <v>8576</v>
      </c>
      <c r="W86" s="110">
        <f t="shared" si="62"/>
        <v>0</v>
      </c>
      <c r="X86" s="111"/>
      <c r="Y86" s="250"/>
      <c r="Z86" s="112"/>
      <c r="AA86" s="112"/>
      <c r="AB86" s="116"/>
      <c r="AC86" s="110">
        <f t="shared" si="63"/>
        <v>0</v>
      </c>
      <c r="AD86" s="111"/>
      <c r="AE86" s="116"/>
      <c r="AF86" s="110">
        <f t="shared" si="64"/>
        <v>0</v>
      </c>
      <c r="AG86" s="111"/>
      <c r="AH86" s="112"/>
      <c r="AI86" s="112"/>
      <c r="AJ86" s="112"/>
      <c r="AK86" s="112"/>
      <c r="AL86" s="116"/>
      <c r="AM86" s="110">
        <f t="shared" si="65"/>
        <v>0</v>
      </c>
      <c r="AN86" s="111"/>
      <c r="AO86" s="112"/>
      <c r="AP86" s="116"/>
      <c r="AQ86" s="114">
        <f t="shared" si="66"/>
        <v>8135</v>
      </c>
      <c r="AR86" s="119"/>
      <c r="AS86" s="119">
        <v>6080</v>
      </c>
      <c r="AT86" s="119"/>
      <c r="AU86" s="119"/>
      <c r="AV86" s="119"/>
      <c r="AW86" s="119">
        <f>2006+49</f>
        <v>2055</v>
      </c>
      <c r="AX86" s="114">
        <f t="shared" si="67"/>
        <v>441</v>
      </c>
      <c r="AY86" s="111"/>
      <c r="AZ86" s="112"/>
      <c r="BA86" s="112"/>
      <c r="BB86" s="112"/>
      <c r="BC86" s="112"/>
      <c r="BD86" s="112"/>
      <c r="BE86" s="112"/>
      <c r="BF86" s="112"/>
      <c r="BG86" s="112"/>
      <c r="BH86" s="112"/>
      <c r="BI86" s="112">
        <v>441</v>
      </c>
      <c r="BJ86" s="112"/>
      <c r="BK86" s="112"/>
      <c r="BL86" s="112"/>
      <c r="BM86" s="112"/>
      <c r="BN86" s="112"/>
      <c r="BO86" s="116"/>
      <c r="BP86" s="114">
        <f t="shared" si="68"/>
        <v>0</v>
      </c>
      <c r="BQ86" s="111"/>
      <c r="BR86" s="116"/>
      <c r="BS86" s="110">
        <f t="shared" si="69"/>
        <v>0</v>
      </c>
      <c r="BT86" s="111"/>
      <c r="BU86" s="116"/>
    </row>
    <row r="87" spans="1:73" s="2" customFormat="1" x14ac:dyDescent="0.25">
      <c r="A87" s="89"/>
      <c r="B87" s="180" t="s">
        <v>157</v>
      </c>
      <c r="C87" s="107" t="s">
        <v>75</v>
      </c>
      <c r="D87" s="181" t="s">
        <v>8</v>
      </c>
      <c r="E87" s="182">
        <v>21</v>
      </c>
      <c r="F87" s="107"/>
      <c r="G87" s="94">
        <f t="shared" si="70"/>
        <v>0</v>
      </c>
      <c r="H87" s="184">
        <f t="shared" si="115"/>
        <v>0</v>
      </c>
      <c r="I87" s="111"/>
      <c r="J87" s="112"/>
      <c r="K87" s="116"/>
      <c r="L87" s="110">
        <f t="shared" si="73"/>
        <v>0</v>
      </c>
      <c r="M87" s="111"/>
      <c r="N87" s="116"/>
      <c r="O87" s="110">
        <f t="shared" si="74"/>
        <v>0</v>
      </c>
      <c r="P87" s="111"/>
      <c r="Q87" s="116"/>
      <c r="R87" s="110">
        <f t="shared" si="75"/>
        <v>0</v>
      </c>
      <c r="S87" s="111"/>
      <c r="T87" s="116"/>
      <c r="U87" s="183"/>
      <c r="V87" s="94">
        <f t="shared" si="61"/>
        <v>20714</v>
      </c>
      <c r="W87" s="110">
        <f t="shared" si="62"/>
        <v>0</v>
      </c>
      <c r="X87" s="111"/>
      <c r="Y87" s="250"/>
      <c r="Z87" s="112"/>
      <c r="AA87" s="112"/>
      <c r="AB87" s="116"/>
      <c r="AC87" s="110">
        <f t="shared" si="63"/>
        <v>0</v>
      </c>
      <c r="AD87" s="111"/>
      <c r="AE87" s="116"/>
      <c r="AF87" s="110">
        <f t="shared" si="64"/>
        <v>0</v>
      </c>
      <c r="AG87" s="111"/>
      <c r="AH87" s="112"/>
      <c r="AI87" s="112"/>
      <c r="AJ87" s="112"/>
      <c r="AK87" s="112"/>
      <c r="AL87" s="116"/>
      <c r="AM87" s="110">
        <f t="shared" si="65"/>
        <v>0</v>
      </c>
      <c r="AN87" s="111"/>
      <c r="AO87" s="112"/>
      <c r="AP87" s="116"/>
      <c r="AQ87" s="114">
        <f t="shared" si="66"/>
        <v>8663</v>
      </c>
      <c r="AR87" s="119"/>
      <c r="AS87" s="119">
        <v>6475</v>
      </c>
      <c r="AT87" s="119"/>
      <c r="AU87" s="119"/>
      <c r="AV87" s="119"/>
      <c r="AW87" s="119">
        <v>2188</v>
      </c>
      <c r="AX87" s="114">
        <f t="shared" si="67"/>
        <v>12051</v>
      </c>
      <c r="AY87" s="111"/>
      <c r="AZ87" s="112"/>
      <c r="BA87" s="112"/>
      <c r="BB87" s="112"/>
      <c r="BC87" s="112"/>
      <c r="BD87" s="112"/>
      <c r="BE87" s="112"/>
      <c r="BF87" s="112"/>
      <c r="BG87" s="112">
        <v>11698</v>
      </c>
      <c r="BH87" s="112"/>
      <c r="BI87" s="112">
        <v>353</v>
      </c>
      <c r="BJ87" s="112"/>
      <c r="BK87" s="112"/>
      <c r="BL87" s="112"/>
      <c r="BM87" s="112"/>
      <c r="BN87" s="112"/>
      <c r="BO87" s="116"/>
      <c r="BP87" s="114">
        <f t="shared" si="68"/>
        <v>0</v>
      </c>
      <c r="BQ87" s="111"/>
      <c r="BR87" s="116"/>
      <c r="BS87" s="110">
        <f t="shared" si="69"/>
        <v>0</v>
      </c>
      <c r="BT87" s="111"/>
      <c r="BU87" s="116"/>
    </row>
    <row r="88" spans="1:73" s="2" customFormat="1" x14ac:dyDescent="0.25">
      <c r="A88" s="89"/>
      <c r="B88" s="180" t="s">
        <v>158</v>
      </c>
      <c r="C88" s="107" t="s">
        <v>53</v>
      </c>
      <c r="D88" s="181" t="s">
        <v>8</v>
      </c>
      <c r="E88" s="182">
        <v>21</v>
      </c>
      <c r="F88" s="107"/>
      <c r="G88" s="94">
        <f t="shared" si="70"/>
        <v>0</v>
      </c>
      <c r="H88" s="184">
        <f t="shared" si="115"/>
        <v>0</v>
      </c>
      <c r="I88" s="111"/>
      <c r="J88" s="112"/>
      <c r="K88" s="116"/>
      <c r="L88" s="110">
        <f t="shared" si="73"/>
        <v>0</v>
      </c>
      <c r="M88" s="111"/>
      <c r="N88" s="116"/>
      <c r="O88" s="110">
        <f t="shared" si="74"/>
        <v>0</v>
      </c>
      <c r="P88" s="111"/>
      <c r="Q88" s="116"/>
      <c r="R88" s="110">
        <f t="shared" si="75"/>
        <v>0</v>
      </c>
      <c r="S88" s="111"/>
      <c r="T88" s="116"/>
      <c r="U88" s="183"/>
      <c r="V88" s="94">
        <f t="shared" si="61"/>
        <v>15081</v>
      </c>
      <c r="W88" s="110">
        <f t="shared" si="62"/>
        <v>0</v>
      </c>
      <c r="X88" s="111"/>
      <c r="Y88" s="250"/>
      <c r="Z88" s="112"/>
      <c r="AA88" s="112"/>
      <c r="AB88" s="116"/>
      <c r="AC88" s="110">
        <f t="shared" si="63"/>
        <v>0</v>
      </c>
      <c r="AD88" s="111"/>
      <c r="AE88" s="116"/>
      <c r="AF88" s="110">
        <f t="shared" si="64"/>
        <v>0</v>
      </c>
      <c r="AG88" s="111"/>
      <c r="AH88" s="112"/>
      <c r="AI88" s="112"/>
      <c r="AJ88" s="112"/>
      <c r="AK88" s="112"/>
      <c r="AL88" s="116"/>
      <c r="AM88" s="110">
        <f t="shared" si="65"/>
        <v>0</v>
      </c>
      <c r="AN88" s="111"/>
      <c r="AO88" s="112"/>
      <c r="AP88" s="116"/>
      <c r="AQ88" s="114">
        <f t="shared" si="66"/>
        <v>7560</v>
      </c>
      <c r="AR88" s="119"/>
      <c r="AS88" s="119">
        <v>5650</v>
      </c>
      <c r="AT88" s="119"/>
      <c r="AU88" s="119"/>
      <c r="AV88" s="119"/>
      <c r="AW88" s="119">
        <f>1865+45</f>
        <v>1910</v>
      </c>
      <c r="AX88" s="114">
        <f t="shared" si="67"/>
        <v>7521</v>
      </c>
      <c r="AY88" s="111"/>
      <c r="AZ88" s="112"/>
      <c r="BA88" s="112"/>
      <c r="BB88" s="112"/>
      <c r="BC88" s="112"/>
      <c r="BD88" s="112"/>
      <c r="BE88" s="112"/>
      <c r="BF88" s="112"/>
      <c r="BG88" s="112">
        <v>7168</v>
      </c>
      <c r="BH88" s="112"/>
      <c r="BI88" s="112">
        <v>353</v>
      </c>
      <c r="BJ88" s="112"/>
      <c r="BK88" s="112"/>
      <c r="BL88" s="112"/>
      <c r="BM88" s="112"/>
      <c r="BN88" s="112"/>
      <c r="BO88" s="116"/>
      <c r="BP88" s="114">
        <f t="shared" si="68"/>
        <v>0</v>
      </c>
      <c r="BQ88" s="111"/>
      <c r="BR88" s="116"/>
      <c r="BS88" s="110">
        <f t="shared" si="69"/>
        <v>0</v>
      </c>
      <c r="BT88" s="111"/>
      <c r="BU88" s="116"/>
    </row>
    <row r="89" spans="1:73" s="2" customFormat="1" x14ac:dyDescent="0.25">
      <c r="A89" s="89"/>
      <c r="B89" s="180" t="s">
        <v>159</v>
      </c>
      <c r="C89" s="107" t="s">
        <v>54</v>
      </c>
      <c r="D89" s="181" t="s">
        <v>8</v>
      </c>
      <c r="E89" s="182">
        <v>21</v>
      </c>
      <c r="F89" s="107"/>
      <c r="G89" s="94">
        <f t="shared" si="70"/>
        <v>0</v>
      </c>
      <c r="H89" s="184">
        <f t="shared" si="115"/>
        <v>0</v>
      </c>
      <c r="I89" s="111"/>
      <c r="J89" s="112"/>
      <c r="K89" s="116"/>
      <c r="L89" s="110">
        <f t="shared" si="73"/>
        <v>0</v>
      </c>
      <c r="M89" s="111"/>
      <c r="N89" s="116"/>
      <c r="O89" s="110">
        <f t="shared" si="74"/>
        <v>0</v>
      </c>
      <c r="P89" s="111"/>
      <c r="Q89" s="116"/>
      <c r="R89" s="110">
        <f t="shared" si="75"/>
        <v>0</v>
      </c>
      <c r="S89" s="111"/>
      <c r="T89" s="116"/>
      <c r="U89" s="183"/>
      <c r="V89" s="94">
        <f t="shared" si="61"/>
        <v>4162</v>
      </c>
      <c r="W89" s="110">
        <f t="shared" si="62"/>
        <v>0</v>
      </c>
      <c r="X89" s="111"/>
      <c r="Y89" s="250"/>
      <c r="Z89" s="112"/>
      <c r="AA89" s="112"/>
      <c r="AB89" s="116"/>
      <c r="AC89" s="110">
        <f t="shared" si="63"/>
        <v>0</v>
      </c>
      <c r="AD89" s="111"/>
      <c r="AE89" s="116"/>
      <c r="AF89" s="110">
        <f t="shared" si="64"/>
        <v>0</v>
      </c>
      <c r="AG89" s="111"/>
      <c r="AH89" s="112"/>
      <c r="AI89" s="112"/>
      <c r="AJ89" s="112"/>
      <c r="AK89" s="112"/>
      <c r="AL89" s="116"/>
      <c r="AM89" s="110">
        <f t="shared" si="65"/>
        <v>0</v>
      </c>
      <c r="AN89" s="111"/>
      <c r="AO89" s="112"/>
      <c r="AP89" s="116"/>
      <c r="AQ89" s="114">
        <f t="shared" si="66"/>
        <v>3961</v>
      </c>
      <c r="AR89" s="119"/>
      <c r="AS89" s="119">
        <v>2960</v>
      </c>
      <c r="AT89" s="119"/>
      <c r="AU89" s="119"/>
      <c r="AV89" s="119"/>
      <c r="AW89" s="119">
        <f>977+24</f>
        <v>1001</v>
      </c>
      <c r="AX89" s="114">
        <f t="shared" si="67"/>
        <v>201</v>
      </c>
      <c r="AY89" s="111"/>
      <c r="AZ89" s="112"/>
      <c r="BA89" s="112"/>
      <c r="BB89" s="112"/>
      <c r="BC89" s="112"/>
      <c r="BD89" s="112"/>
      <c r="BE89" s="112"/>
      <c r="BF89" s="112"/>
      <c r="BG89" s="112"/>
      <c r="BH89" s="112"/>
      <c r="BI89" s="112">
        <v>201</v>
      </c>
      <c r="BJ89" s="112"/>
      <c r="BK89" s="112"/>
      <c r="BL89" s="112"/>
      <c r="BM89" s="112"/>
      <c r="BN89" s="112"/>
      <c r="BO89" s="116"/>
      <c r="BP89" s="114">
        <f t="shared" si="68"/>
        <v>0</v>
      </c>
      <c r="BQ89" s="111"/>
      <c r="BR89" s="116"/>
      <c r="BS89" s="110">
        <f t="shared" si="69"/>
        <v>0</v>
      </c>
      <c r="BT89" s="111"/>
      <c r="BU89" s="116"/>
    </row>
    <row r="90" spans="1:73" s="2" customFormat="1" x14ac:dyDescent="0.25">
      <c r="A90" s="89"/>
      <c r="B90" s="180" t="s">
        <v>160</v>
      </c>
      <c r="C90" s="107" t="s">
        <v>76</v>
      </c>
      <c r="D90" s="181" t="s">
        <v>8</v>
      </c>
      <c r="E90" s="182">
        <v>21</v>
      </c>
      <c r="F90" s="107"/>
      <c r="G90" s="94">
        <f t="shared" si="70"/>
        <v>0</v>
      </c>
      <c r="H90" s="184">
        <f t="shared" si="115"/>
        <v>0</v>
      </c>
      <c r="I90" s="111"/>
      <c r="J90" s="112"/>
      <c r="K90" s="116"/>
      <c r="L90" s="110">
        <f t="shared" si="73"/>
        <v>0</v>
      </c>
      <c r="M90" s="111"/>
      <c r="N90" s="116"/>
      <c r="O90" s="110">
        <f t="shared" si="74"/>
        <v>0</v>
      </c>
      <c r="P90" s="111"/>
      <c r="Q90" s="116"/>
      <c r="R90" s="110">
        <f t="shared" si="75"/>
        <v>0</v>
      </c>
      <c r="S90" s="111"/>
      <c r="T90" s="116"/>
      <c r="U90" s="183"/>
      <c r="V90" s="94">
        <f t="shared" si="61"/>
        <v>2865</v>
      </c>
      <c r="W90" s="110">
        <f t="shared" si="62"/>
        <v>0</v>
      </c>
      <c r="X90" s="111"/>
      <c r="Y90" s="250"/>
      <c r="Z90" s="112"/>
      <c r="AA90" s="112"/>
      <c r="AB90" s="116"/>
      <c r="AC90" s="110">
        <f t="shared" si="63"/>
        <v>0</v>
      </c>
      <c r="AD90" s="111"/>
      <c r="AE90" s="116"/>
      <c r="AF90" s="110">
        <f t="shared" si="64"/>
        <v>0</v>
      </c>
      <c r="AG90" s="111"/>
      <c r="AH90" s="112"/>
      <c r="AI90" s="112"/>
      <c r="AJ90" s="112"/>
      <c r="AK90" s="112"/>
      <c r="AL90" s="116"/>
      <c r="AM90" s="110">
        <f t="shared" si="65"/>
        <v>0</v>
      </c>
      <c r="AN90" s="111"/>
      <c r="AO90" s="112"/>
      <c r="AP90" s="116"/>
      <c r="AQ90" s="114">
        <f t="shared" si="66"/>
        <v>2721</v>
      </c>
      <c r="AR90" s="119"/>
      <c r="AS90" s="119">
        <v>2034</v>
      </c>
      <c r="AT90" s="119"/>
      <c r="AU90" s="119"/>
      <c r="AV90" s="119"/>
      <c r="AW90" s="119">
        <v>687</v>
      </c>
      <c r="AX90" s="114">
        <f t="shared" si="67"/>
        <v>144</v>
      </c>
      <c r="AY90" s="111"/>
      <c r="AZ90" s="112"/>
      <c r="BA90" s="112"/>
      <c r="BB90" s="112"/>
      <c r="BC90" s="112"/>
      <c r="BD90" s="112"/>
      <c r="BE90" s="112"/>
      <c r="BF90" s="112"/>
      <c r="BG90" s="112"/>
      <c r="BH90" s="112"/>
      <c r="BI90" s="112">
        <v>144</v>
      </c>
      <c r="BJ90" s="112"/>
      <c r="BK90" s="112"/>
      <c r="BL90" s="112"/>
      <c r="BM90" s="112"/>
      <c r="BN90" s="112"/>
      <c r="BO90" s="116"/>
      <c r="BP90" s="114">
        <f t="shared" si="68"/>
        <v>0</v>
      </c>
      <c r="BQ90" s="111"/>
      <c r="BR90" s="116"/>
      <c r="BS90" s="110">
        <f t="shared" si="69"/>
        <v>0</v>
      </c>
      <c r="BT90" s="111"/>
      <c r="BU90" s="116"/>
    </row>
    <row r="91" spans="1:73" s="2" customFormat="1" x14ac:dyDescent="0.25">
      <c r="A91" s="89"/>
      <c r="B91" s="180" t="s">
        <v>161</v>
      </c>
      <c r="C91" s="107" t="s">
        <v>55</v>
      </c>
      <c r="D91" s="181" t="s">
        <v>8</v>
      </c>
      <c r="E91" s="182">
        <v>21</v>
      </c>
      <c r="F91" s="107"/>
      <c r="G91" s="94">
        <f t="shared" si="70"/>
        <v>0</v>
      </c>
      <c r="H91" s="184">
        <f t="shared" si="115"/>
        <v>0</v>
      </c>
      <c r="I91" s="111"/>
      <c r="J91" s="112"/>
      <c r="K91" s="116"/>
      <c r="L91" s="110">
        <f t="shared" si="73"/>
        <v>0</v>
      </c>
      <c r="M91" s="111"/>
      <c r="N91" s="116"/>
      <c r="O91" s="110">
        <f t="shared" si="74"/>
        <v>0</v>
      </c>
      <c r="P91" s="111"/>
      <c r="Q91" s="116"/>
      <c r="R91" s="110">
        <f t="shared" si="75"/>
        <v>0</v>
      </c>
      <c r="S91" s="111"/>
      <c r="T91" s="116"/>
      <c r="U91" s="183"/>
      <c r="V91" s="94">
        <f t="shared" si="61"/>
        <v>11310</v>
      </c>
      <c r="W91" s="110">
        <f t="shared" si="62"/>
        <v>0</v>
      </c>
      <c r="X91" s="111"/>
      <c r="Y91" s="250"/>
      <c r="Z91" s="112"/>
      <c r="AA91" s="112"/>
      <c r="AB91" s="116"/>
      <c r="AC91" s="110">
        <f t="shared" si="63"/>
        <v>0</v>
      </c>
      <c r="AD91" s="111"/>
      <c r="AE91" s="116"/>
      <c r="AF91" s="110">
        <f t="shared" si="64"/>
        <v>0</v>
      </c>
      <c r="AG91" s="111"/>
      <c r="AH91" s="112"/>
      <c r="AI91" s="112"/>
      <c r="AJ91" s="112"/>
      <c r="AK91" s="112"/>
      <c r="AL91" s="116"/>
      <c r="AM91" s="110">
        <f t="shared" si="65"/>
        <v>0</v>
      </c>
      <c r="AN91" s="111"/>
      <c r="AO91" s="112"/>
      <c r="AP91" s="116"/>
      <c r="AQ91" s="114">
        <f t="shared" si="66"/>
        <v>10853</v>
      </c>
      <c r="AR91" s="119"/>
      <c r="AS91" s="119">
        <v>8112</v>
      </c>
      <c r="AT91" s="119"/>
      <c r="AU91" s="119"/>
      <c r="AV91" s="119"/>
      <c r="AW91" s="119">
        <v>2741</v>
      </c>
      <c r="AX91" s="114">
        <f t="shared" si="67"/>
        <v>457</v>
      </c>
      <c r="AY91" s="111"/>
      <c r="AZ91" s="112"/>
      <c r="BA91" s="112"/>
      <c r="BB91" s="112"/>
      <c r="BC91" s="112"/>
      <c r="BD91" s="112"/>
      <c r="BE91" s="112"/>
      <c r="BF91" s="112"/>
      <c r="BG91" s="112"/>
      <c r="BH91" s="112"/>
      <c r="BI91" s="112">
        <v>457</v>
      </c>
      <c r="BJ91" s="112"/>
      <c r="BK91" s="112"/>
      <c r="BL91" s="112"/>
      <c r="BM91" s="112"/>
      <c r="BN91" s="112"/>
      <c r="BO91" s="116"/>
      <c r="BP91" s="114">
        <f t="shared" si="68"/>
        <v>0</v>
      </c>
      <c r="BQ91" s="111"/>
      <c r="BR91" s="116"/>
      <c r="BS91" s="110">
        <f t="shared" si="69"/>
        <v>0</v>
      </c>
      <c r="BT91" s="111"/>
      <c r="BU91" s="116"/>
    </row>
    <row r="92" spans="1:73" s="2" customFormat="1" x14ac:dyDescent="0.25">
      <c r="A92" s="89"/>
      <c r="B92" s="180" t="s">
        <v>162</v>
      </c>
      <c r="C92" s="107" t="s">
        <v>56</v>
      </c>
      <c r="D92" s="181" t="s">
        <v>8</v>
      </c>
      <c r="E92" s="182">
        <v>21</v>
      </c>
      <c r="F92" s="107"/>
      <c r="G92" s="94">
        <f t="shared" si="70"/>
        <v>0</v>
      </c>
      <c r="H92" s="184">
        <f t="shared" si="115"/>
        <v>0</v>
      </c>
      <c r="I92" s="111"/>
      <c r="J92" s="112"/>
      <c r="K92" s="116"/>
      <c r="L92" s="110">
        <f t="shared" si="73"/>
        <v>0</v>
      </c>
      <c r="M92" s="111"/>
      <c r="N92" s="116"/>
      <c r="O92" s="110">
        <f t="shared" si="74"/>
        <v>0</v>
      </c>
      <c r="P92" s="111"/>
      <c r="Q92" s="116"/>
      <c r="R92" s="110">
        <f t="shared" si="75"/>
        <v>0</v>
      </c>
      <c r="S92" s="111"/>
      <c r="T92" s="116"/>
      <c r="U92" s="183"/>
      <c r="V92" s="94">
        <f>SUM(W92,AC92,AF92,AM92,AQ92,AX92,BP92,BS92)</f>
        <v>3241</v>
      </c>
      <c r="W92" s="110">
        <f t="shared" si="62"/>
        <v>0</v>
      </c>
      <c r="X92" s="111"/>
      <c r="Y92" s="250"/>
      <c r="Z92" s="112"/>
      <c r="AA92" s="112"/>
      <c r="AB92" s="116"/>
      <c r="AC92" s="110">
        <f t="shared" si="63"/>
        <v>0</v>
      </c>
      <c r="AD92" s="111"/>
      <c r="AE92" s="116"/>
      <c r="AF92" s="110">
        <f t="shared" si="64"/>
        <v>0</v>
      </c>
      <c r="AG92" s="111"/>
      <c r="AH92" s="112"/>
      <c r="AI92" s="112"/>
      <c r="AJ92" s="112"/>
      <c r="AK92" s="112"/>
      <c r="AL92" s="116"/>
      <c r="AM92" s="110">
        <f t="shared" si="65"/>
        <v>0</v>
      </c>
      <c r="AN92" s="111"/>
      <c r="AO92" s="112"/>
      <c r="AP92" s="116"/>
      <c r="AQ92" s="114">
        <f t="shared" si="66"/>
        <v>3097</v>
      </c>
      <c r="AR92" s="119"/>
      <c r="AS92" s="119">
        <v>2314</v>
      </c>
      <c r="AT92" s="119"/>
      <c r="AU92" s="119"/>
      <c r="AV92" s="119"/>
      <c r="AW92" s="119">
        <f>764+19</f>
        <v>783</v>
      </c>
      <c r="AX92" s="114">
        <f t="shared" si="67"/>
        <v>144</v>
      </c>
      <c r="AY92" s="111"/>
      <c r="AZ92" s="112"/>
      <c r="BA92" s="112"/>
      <c r="BB92" s="112"/>
      <c r="BC92" s="112"/>
      <c r="BD92" s="112"/>
      <c r="BE92" s="112"/>
      <c r="BF92" s="112"/>
      <c r="BG92" s="112"/>
      <c r="BH92" s="112"/>
      <c r="BI92" s="112">
        <v>144</v>
      </c>
      <c r="BJ92" s="112"/>
      <c r="BK92" s="112"/>
      <c r="BL92" s="112"/>
      <c r="BM92" s="112"/>
      <c r="BN92" s="112"/>
      <c r="BO92" s="116"/>
      <c r="BP92" s="114">
        <f t="shared" si="68"/>
        <v>0</v>
      </c>
      <c r="BQ92" s="111"/>
      <c r="BR92" s="116"/>
      <c r="BS92" s="110">
        <f t="shared" si="69"/>
        <v>0</v>
      </c>
      <c r="BT92" s="111"/>
      <c r="BU92" s="116"/>
    </row>
    <row r="93" spans="1:73" s="2" customFormat="1" x14ac:dyDescent="0.25">
      <c r="A93" s="89"/>
      <c r="B93" s="180" t="s">
        <v>163</v>
      </c>
      <c r="C93" s="107" t="s">
        <v>57</v>
      </c>
      <c r="D93" s="181" t="s">
        <v>8</v>
      </c>
      <c r="E93" s="182">
        <v>21</v>
      </c>
      <c r="F93" s="107"/>
      <c r="G93" s="94">
        <f t="shared" si="70"/>
        <v>0</v>
      </c>
      <c r="H93" s="184">
        <f t="shared" si="115"/>
        <v>0</v>
      </c>
      <c r="I93" s="111"/>
      <c r="J93" s="112"/>
      <c r="K93" s="116"/>
      <c r="L93" s="110">
        <f t="shared" si="73"/>
        <v>0</v>
      </c>
      <c r="M93" s="111"/>
      <c r="N93" s="116"/>
      <c r="O93" s="110">
        <f t="shared" si="74"/>
        <v>0</v>
      </c>
      <c r="P93" s="111"/>
      <c r="Q93" s="116"/>
      <c r="R93" s="110">
        <f t="shared" si="75"/>
        <v>0</v>
      </c>
      <c r="S93" s="111"/>
      <c r="T93" s="116"/>
      <c r="U93" s="183"/>
      <c r="V93" s="94">
        <f t="shared" si="61"/>
        <v>9150</v>
      </c>
      <c r="W93" s="110">
        <f t="shared" si="62"/>
        <v>0</v>
      </c>
      <c r="X93" s="111"/>
      <c r="Y93" s="250"/>
      <c r="Z93" s="112"/>
      <c r="AA93" s="112"/>
      <c r="AB93" s="116"/>
      <c r="AC93" s="110">
        <f t="shared" si="63"/>
        <v>0</v>
      </c>
      <c r="AD93" s="111"/>
      <c r="AE93" s="116"/>
      <c r="AF93" s="110">
        <f t="shared" si="64"/>
        <v>0</v>
      </c>
      <c r="AG93" s="111"/>
      <c r="AH93" s="112"/>
      <c r="AI93" s="112"/>
      <c r="AJ93" s="112"/>
      <c r="AK93" s="112"/>
      <c r="AL93" s="116"/>
      <c r="AM93" s="110">
        <f t="shared" si="65"/>
        <v>0</v>
      </c>
      <c r="AN93" s="111"/>
      <c r="AO93" s="112"/>
      <c r="AP93" s="116"/>
      <c r="AQ93" s="114">
        <f t="shared" si="66"/>
        <v>3516</v>
      </c>
      <c r="AR93" s="119"/>
      <c r="AS93" s="119">
        <v>2624</v>
      </c>
      <c r="AT93" s="119"/>
      <c r="AU93" s="119"/>
      <c r="AV93" s="119"/>
      <c r="AW93" s="119">
        <v>892</v>
      </c>
      <c r="AX93" s="114">
        <f t="shared" si="67"/>
        <v>5634</v>
      </c>
      <c r="AY93" s="111"/>
      <c r="AZ93" s="112"/>
      <c r="BA93" s="112"/>
      <c r="BB93" s="112"/>
      <c r="BC93" s="112">
        <v>2040</v>
      </c>
      <c r="BD93" s="112"/>
      <c r="BE93" s="112"/>
      <c r="BF93" s="112">
        <v>60</v>
      </c>
      <c r="BG93" s="112">
        <v>1843</v>
      </c>
      <c r="BH93" s="112"/>
      <c r="BI93" s="112">
        <v>639</v>
      </c>
      <c r="BJ93" s="112">
        <v>452</v>
      </c>
      <c r="BK93" s="112">
        <v>600</v>
      </c>
      <c r="BL93" s="112"/>
      <c r="BM93" s="112"/>
      <c r="BN93" s="112"/>
      <c r="BO93" s="116"/>
      <c r="BP93" s="114">
        <f t="shared" si="68"/>
        <v>0</v>
      </c>
      <c r="BQ93" s="111"/>
      <c r="BR93" s="116"/>
      <c r="BS93" s="110">
        <f t="shared" si="69"/>
        <v>0</v>
      </c>
      <c r="BT93" s="111"/>
      <c r="BU93" s="116"/>
    </row>
    <row r="94" spans="1:73" s="2" customFormat="1" hidden="1" x14ac:dyDescent="0.25">
      <c r="A94" s="89"/>
      <c r="B94" s="106">
        <v>102</v>
      </c>
      <c r="C94" s="107" t="s">
        <v>36</v>
      </c>
      <c r="D94" s="181" t="s">
        <v>8</v>
      </c>
      <c r="E94" s="182">
        <v>21</v>
      </c>
      <c r="F94" s="107"/>
      <c r="G94" s="94">
        <f t="shared" si="70"/>
        <v>0</v>
      </c>
      <c r="H94" s="184">
        <f t="shared" si="115"/>
        <v>0</v>
      </c>
      <c r="I94" s="111"/>
      <c r="J94" s="112"/>
      <c r="K94" s="116"/>
      <c r="L94" s="110">
        <f t="shared" si="73"/>
        <v>0</v>
      </c>
      <c r="M94" s="111"/>
      <c r="N94" s="116"/>
      <c r="O94" s="110">
        <f t="shared" si="74"/>
        <v>0</v>
      </c>
      <c r="P94" s="111"/>
      <c r="Q94" s="116"/>
      <c r="R94" s="110">
        <f t="shared" si="75"/>
        <v>0</v>
      </c>
      <c r="S94" s="111"/>
      <c r="T94" s="116"/>
      <c r="U94" s="183"/>
      <c r="V94" s="94">
        <f t="shared" si="61"/>
        <v>0</v>
      </c>
      <c r="W94" s="110">
        <f t="shared" si="62"/>
        <v>0</v>
      </c>
      <c r="X94" s="111"/>
      <c r="Y94" s="250"/>
      <c r="Z94" s="112"/>
      <c r="AA94" s="112"/>
      <c r="AB94" s="116"/>
      <c r="AC94" s="110">
        <f t="shared" si="63"/>
        <v>0</v>
      </c>
      <c r="AD94" s="111"/>
      <c r="AE94" s="116"/>
      <c r="AF94" s="110">
        <f t="shared" si="64"/>
        <v>0</v>
      </c>
      <c r="AG94" s="111"/>
      <c r="AH94" s="112"/>
      <c r="AI94" s="112"/>
      <c r="AJ94" s="112"/>
      <c r="AK94" s="112"/>
      <c r="AL94" s="116"/>
      <c r="AM94" s="110">
        <f t="shared" si="65"/>
        <v>0</v>
      </c>
      <c r="AN94" s="111"/>
      <c r="AO94" s="112"/>
      <c r="AP94" s="116"/>
      <c r="AQ94" s="114">
        <f t="shared" si="66"/>
        <v>0</v>
      </c>
      <c r="AR94" s="119"/>
      <c r="AS94" s="119"/>
      <c r="AT94" s="119"/>
      <c r="AU94" s="119"/>
      <c r="AV94" s="119"/>
      <c r="AW94" s="119"/>
      <c r="AX94" s="114">
        <f t="shared" si="67"/>
        <v>0</v>
      </c>
      <c r="AY94" s="111"/>
      <c r="AZ94" s="112"/>
      <c r="BA94" s="112"/>
      <c r="BB94" s="112"/>
      <c r="BC94" s="112"/>
      <c r="BD94" s="112"/>
      <c r="BE94" s="112"/>
      <c r="BF94" s="112"/>
      <c r="BG94" s="112"/>
      <c r="BH94" s="112"/>
      <c r="BI94" s="112"/>
      <c r="BJ94" s="112"/>
      <c r="BK94" s="112"/>
      <c r="BL94" s="112"/>
      <c r="BM94" s="112"/>
      <c r="BN94" s="112"/>
      <c r="BO94" s="116"/>
      <c r="BP94" s="114">
        <f t="shared" si="68"/>
        <v>0</v>
      </c>
      <c r="BQ94" s="111"/>
      <c r="BR94" s="116"/>
      <c r="BS94" s="110">
        <f t="shared" si="69"/>
        <v>0</v>
      </c>
      <c r="BT94" s="111"/>
      <c r="BU94" s="116"/>
    </row>
    <row r="95" spans="1:73" s="2" customFormat="1" x14ac:dyDescent="0.25">
      <c r="A95" s="89"/>
      <c r="B95" s="106">
        <v>163</v>
      </c>
      <c r="C95" s="107" t="s">
        <v>226</v>
      </c>
      <c r="D95" s="181" t="s">
        <v>8</v>
      </c>
      <c r="E95" s="182">
        <v>21</v>
      </c>
      <c r="F95" s="107"/>
      <c r="G95" s="94">
        <f>SUM(U95,R95,O95,L95,H95)</f>
        <v>0</v>
      </c>
      <c r="H95" s="184">
        <f t="shared" si="115"/>
        <v>0</v>
      </c>
      <c r="I95" s="111"/>
      <c r="J95" s="112"/>
      <c r="K95" s="116"/>
      <c r="L95" s="110">
        <f t="shared" si="73"/>
        <v>0</v>
      </c>
      <c r="M95" s="111"/>
      <c r="N95" s="116"/>
      <c r="O95" s="110">
        <f t="shared" si="74"/>
        <v>0</v>
      </c>
      <c r="P95" s="111"/>
      <c r="Q95" s="116"/>
      <c r="R95" s="110">
        <f t="shared" si="75"/>
        <v>0</v>
      </c>
      <c r="S95" s="111"/>
      <c r="T95" s="116"/>
      <c r="U95" s="183"/>
      <c r="V95" s="94">
        <f t="shared" si="61"/>
        <v>344</v>
      </c>
      <c r="W95" s="110">
        <f t="shared" si="62"/>
        <v>0</v>
      </c>
      <c r="X95" s="111"/>
      <c r="Y95" s="250"/>
      <c r="Z95" s="112"/>
      <c r="AA95" s="112"/>
      <c r="AB95" s="116"/>
      <c r="AC95" s="110">
        <f t="shared" si="63"/>
        <v>0</v>
      </c>
      <c r="AD95" s="111"/>
      <c r="AE95" s="116"/>
      <c r="AF95" s="110">
        <f t="shared" si="64"/>
        <v>0</v>
      </c>
      <c r="AG95" s="111"/>
      <c r="AH95" s="112"/>
      <c r="AI95" s="112"/>
      <c r="AJ95" s="112"/>
      <c r="AK95" s="112"/>
      <c r="AL95" s="116"/>
      <c r="AM95" s="110">
        <f t="shared" si="65"/>
        <v>0</v>
      </c>
      <c r="AN95" s="111"/>
      <c r="AO95" s="112"/>
      <c r="AP95" s="116"/>
      <c r="AQ95" s="114">
        <f t="shared" si="66"/>
        <v>288</v>
      </c>
      <c r="AR95" s="119"/>
      <c r="AS95" s="119"/>
      <c r="AT95" s="119">
        <v>215</v>
      </c>
      <c r="AU95" s="119"/>
      <c r="AV95" s="119"/>
      <c r="AW95" s="119">
        <v>73</v>
      </c>
      <c r="AX95" s="114">
        <f t="shared" si="67"/>
        <v>56</v>
      </c>
      <c r="AY95" s="111"/>
      <c r="AZ95" s="112"/>
      <c r="BA95" s="112"/>
      <c r="BB95" s="112"/>
      <c r="BC95" s="112"/>
      <c r="BD95" s="112"/>
      <c r="BE95" s="112"/>
      <c r="BF95" s="112"/>
      <c r="BG95" s="112"/>
      <c r="BH95" s="112"/>
      <c r="BI95" s="112">
        <v>56</v>
      </c>
      <c r="BJ95" s="112"/>
      <c r="BK95" s="112"/>
      <c r="BL95" s="112"/>
      <c r="BM95" s="112"/>
      <c r="BN95" s="112"/>
      <c r="BO95" s="116"/>
      <c r="BP95" s="114">
        <f t="shared" si="68"/>
        <v>0</v>
      </c>
      <c r="BQ95" s="111"/>
      <c r="BR95" s="116"/>
      <c r="BS95" s="110">
        <f t="shared" si="69"/>
        <v>0</v>
      </c>
      <c r="BT95" s="111"/>
      <c r="BU95" s="116"/>
    </row>
    <row r="96" spans="1:73" s="2" customFormat="1" hidden="1" x14ac:dyDescent="0.25">
      <c r="A96" s="89"/>
      <c r="B96" s="106"/>
      <c r="C96" s="107"/>
      <c r="D96" s="181" t="s">
        <v>8</v>
      </c>
      <c r="E96" s="182"/>
      <c r="F96" s="107"/>
      <c r="G96" s="94">
        <f t="shared" si="70"/>
        <v>0</v>
      </c>
      <c r="H96" s="184">
        <f t="shared" si="115"/>
        <v>0</v>
      </c>
      <c r="I96" s="111"/>
      <c r="J96" s="112"/>
      <c r="K96" s="116"/>
      <c r="L96" s="110">
        <f t="shared" si="73"/>
        <v>0</v>
      </c>
      <c r="M96" s="111"/>
      <c r="N96" s="116"/>
      <c r="O96" s="110">
        <f t="shared" si="74"/>
        <v>0</v>
      </c>
      <c r="P96" s="111"/>
      <c r="Q96" s="116"/>
      <c r="R96" s="110">
        <f t="shared" si="75"/>
        <v>0</v>
      </c>
      <c r="S96" s="111"/>
      <c r="T96" s="116"/>
      <c r="U96" s="183"/>
      <c r="V96" s="94">
        <f t="shared" si="61"/>
        <v>0</v>
      </c>
      <c r="W96" s="110">
        <f t="shared" si="62"/>
        <v>0</v>
      </c>
      <c r="X96" s="111"/>
      <c r="Y96" s="250"/>
      <c r="Z96" s="112"/>
      <c r="AA96" s="112"/>
      <c r="AB96" s="116"/>
      <c r="AC96" s="110">
        <f t="shared" si="63"/>
        <v>0</v>
      </c>
      <c r="AD96" s="111"/>
      <c r="AE96" s="116"/>
      <c r="AF96" s="110">
        <f t="shared" si="64"/>
        <v>0</v>
      </c>
      <c r="AG96" s="111"/>
      <c r="AH96" s="112"/>
      <c r="AI96" s="112"/>
      <c r="AJ96" s="112"/>
      <c r="AK96" s="112"/>
      <c r="AL96" s="116"/>
      <c r="AM96" s="110">
        <f t="shared" si="65"/>
        <v>0</v>
      </c>
      <c r="AN96" s="111"/>
      <c r="AO96" s="112"/>
      <c r="AP96" s="116"/>
      <c r="AQ96" s="114">
        <f t="shared" si="66"/>
        <v>0</v>
      </c>
      <c r="AR96" s="119"/>
      <c r="AS96" s="119"/>
      <c r="AT96" s="119"/>
      <c r="AU96" s="119"/>
      <c r="AV96" s="119"/>
      <c r="AW96" s="119"/>
      <c r="AX96" s="114">
        <f t="shared" si="67"/>
        <v>0</v>
      </c>
      <c r="AY96" s="111"/>
      <c r="AZ96" s="112"/>
      <c r="BA96" s="112"/>
      <c r="BB96" s="112"/>
      <c r="BC96" s="112"/>
      <c r="BD96" s="112"/>
      <c r="BE96" s="112"/>
      <c r="BF96" s="112"/>
      <c r="BG96" s="112"/>
      <c r="BH96" s="112"/>
      <c r="BI96" s="112"/>
      <c r="BJ96" s="112"/>
      <c r="BK96" s="112"/>
      <c r="BL96" s="112"/>
      <c r="BM96" s="112"/>
      <c r="BN96" s="112"/>
      <c r="BO96" s="116"/>
      <c r="BP96" s="114">
        <f t="shared" si="68"/>
        <v>0</v>
      </c>
      <c r="BQ96" s="111"/>
      <c r="BR96" s="116"/>
      <c r="BS96" s="110">
        <f t="shared" si="69"/>
        <v>0</v>
      </c>
      <c r="BT96" s="111"/>
      <c r="BU96" s="116"/>
    </row>
    <row r="97" spans="1:85" s="2" customFormat="1" hidden="1" x14ac:dyDescent="0.25">
      <c r="A97" s="89"/>
      <c r="B97" s="106"/>
      <c r="C97" s="107"/>
      <c r="D97" s="181" t="s">
        <v>8</v>
      </c>
      <c r="E97" s="182"/>
      <c r="F97" s="107"/>
      <c r="G97" s="94">
        <f t="shared" si="70"/>
        <v>0</v>
      </c>
      <c r="H97" s="184">
        <f t="shared" si="71"/>
        <v>0</v>
      </c>
      <c r="I97" s="111"/>
      <c r="J97" s="112"/>
      <c r="K97" s="116"/>
      <c r="L97" s="110">
        <f t="shared" si="73"/>
        <v>0</v>
      </c>
      <c r="M97" s="111"/>
      <c r="N97" s="116"/>
      <c r="O97" s="110">
        <f t="shared" si="74"/>
        <v>0</v>
      </c>
      <c r="P97" s="111"/>
      <c r="Q97" s="116"/>
      <c r="R97" s="110">
        <f t="shared" si="75"/>
        <v>0</v>
      </c>
      <c r="S97" s="111"/>
      <c r="T97" s="116"/>
      <c r="U97" s="183"/>
      <c r="V97" s="94">
        <f t="shared" si="61"/>
        <v>0</v>
      </c>
      <c r="W97" s="110">
        <f t="shared" si="62"/>
        <v>0</v>
      </c>
      <c r="X97" s="111"/>
      <c r="Y97" s="250"/>
      <c r="Z97" s="112"/>
      <c r="AA97" s="112"/>
      <c r="AB97" s="116"/>
      <c r="AC97" s="110">
        <f t="shared" si="63"/>
        <v>0</v>
      </c>
      <c r="AD97" s="111"/>
      <c r="AE97" s="116"/>
      <c r="AF97" s="110">
        <f t="shared" si="64"/>
        <v>0</v>
      </c>
      <c r="AG97" s="111"/>
      <c r="AH97" s="112"/>
      <c r="AI97" s="112"/>
      <c r="AJ97" s="112"/>
      <c r="AK97" s="112"/>
      <c r="AL97" s="116"/>
      <c r="AM97" s="110">
        <f t="shared" si="65"/>
        <v>0</v>
      </c>
      <c r="AN97" s="111"/>
      <c r="AO97" s="112"/>
      <c r="AP97" s="116"/>
      <c r="AQ97" s="114">
        <f t="shared" si="66"/>
        <v>0</v>
      </c>
      <c r="AR97" s="119"/>
      <c r="AS97" s="119"/>
      <c r="AT97" s="119"/>
      <c r="AU97" s="119"/>
      <c r="AV97" s="119"/>
      <c r="AW97" s="119"/>
      <c r="AX97" s="114">
        <f t="shared" si="67"/>
        <v>0</v>
      </c>
      <c r="AY97" s="111"/>
      <c r="AZ97" s="112"/>
      <c r="BA97" s="112"/>
      <c r="BB97" s="112"/>
      <c r="BC97" s="112"/>
      <c r="BD97" s="112"/>
      <c r="BE97" s="112"/>
      <c r="BF97" s="112"/>
      <c r="BG97" s="112"/>
      <c r="BH97" s="112"/>
      <c r="BI97" s="112"/>
      <c r="BJ97" s="112"/>
      <c r="BK97" s="112"/>
      <c r="BL97" s="112"/>
      <c r="BM97" s="112"/>
      <c r="BN97" s="112"/>
      <c r="BO97" s="116"/>
      <c r="BP97" s="114">
        <f t="shared" si="68"/>
        <v>0</v>
      </c>
      <c r="BQ97" s="111"/>
      <c r="BR97" s="116"/>
      <c r="BS97" s="110">
        <f t="shared" si="69"/>
        <v>0</v>
      </c>
      <c r="BT97" s="111"/>
      <c r="BU97" s="116"/>
    </row>
    <row r="98" spans="1:85" s="2" customFormat="1" hidden="1" x14ac:dyDescent="0.25">
      <c r="A98" s="135"/>
      <c r="B98" s="185"/>
      <c r="C98" s="186"/>
      <c r="D98" s="187" t="s">
        <v>8</v>
      </c>
      <c r="E98" s="188"/>
      <c r="F98" s="186"/>
      <c r="G98" s="124">
        <f>SUM(U98,R98,O98,L98,H98)</f>
        <v>0</v>
      </c>
      <c r="H98" s="189">
        <f t="shared" si="71"/>
        <v>0</v>
      </c>
      <c r="I98" s="190"/>
      <c r="J98" s="191"/>
      <c r="K98" s="136"/>
      <c r="L98" s="192">
        <f t="shared" si="73"/>
        <v>0</v>
      </c>
      <c r="M98" s="190"/>
      <c r="N98" s="136"/>
      <c r="O98" s="192">
        <f t="shared" si="74"/>
        <v>0</v>
      </c>
      <c r="P98" s="190"/>
      <c r="Q98" s="136"/>
      <c r="R98" s="192">
        <f t="shared" si="75"/>
        <v>0</v>
      </c>
      <c r="S98" s="190"/>
      <c r="T98" s="136"/>
      <c r="U98" s="193"/>
      <c r="V98" s="194">
        <f t="shared" si="61"/>
        <v>0</v>
      </c>
      <c r="W98" s="193">
        <f t="shared" si="62"/>
        <v>0</v>
      </c>
      <c r="X98" s="190"/>
      <c r="Y98" s="254"/>
      <c r="Z98" s="191"/>
      <c r="AA98" s="191"/>
      <c r="AB98" s="136"/>
      <c r="AC98" s="193">
        <f t="shared" si="63"/>
        <v>0</v>
      </c>
      <c r="AD98" s="190"/>
      <c r="AE98" s="136"/>
      <c r="AF98" s="193">
        <f t="shared" si="64"/>
        <v>0</v>
      </c>
      <c r="AG98" s="190"/>
      <c r="AH98" s="191"/>
      <c r="AI98" s="191"/>
      <c r="AJ98" s="191"/>
      <c r="AK98" s="191"/>
      <c r="AL98" s="136"/>
      <c r="AM98" s="193">
        <f t="shared" si="65"/>
        <v>0</v>
      </c>
      <c r="AN98" s="190"/>
      <c r="AO98" s="191"/>
      <c r="AP98" s="136"/>
      <c r="AQ98" s="195">
        <f>SUM(AR98:AW98)</f>
        <v>0</v>
      </c>
      <c r="AR98" s="195"/>
      <c r="AS98" s="195"/>
      <c r="AT98" s="195"/>
      <c r="AU98" s="195"/>
      <c r="AV98" s="195"/>
      <c r="AW98" s="195"/>
      <c r="AX98" s="195">
        <f t="shared" si="67"/>
        <v>0</v>
      </c>
      <c r="AY98" s="190"/>
      <c r="AZ98" s="191"/>
      <c r="BA98" s="191"/>
      <c r="BB98" s="191"/>
      <c r="BC98" s="191"/>
      <c r="BD98" s="191"/>
      <c r="BE98" s="191"/>
      <c r="BF98" s="191"/>
      <c r="BG98" s="191"/>
      <c r="BH98" s="191"/>
      <c r="BI98" s="191"/>
      <c r="BJ98" s="191"/>
      <c r="BK98" s="191"/>
      <c r="BL98" s="191"/>
      <c r="BM98" s="191"/>
      <c r="BN98" s="191"/>
      <c r="BO98" s="136"/>
      <c r="BP98" s="195">
        <f t="shared" si="68"/>
        <v>0</v>
      </c>
      <c r="BQ98" s="190"/>
      <c r="BR98" s="136"/>
      <c r="BS98" s="193">
        <f t="shared" si="69"/>
        <v>0</v>
      </c>
      <c r="BT98" s="190"/>
      <c r="BU98" s="136"/>
    </row>
    <row r="99" spans="1:85" s="6" customFormat="1" ht="14.25" x14ac:dyDescent="0.2">
      <c r="A99" s="158" t="s">
        <v>164</v>
      </c>
      <c r="B99" s="159"/>
      <c r="C99" s="160"/>
      <c r="D99" s="161" t="s">
        <v>9</v>
      </c>
      <c r="E99" s="162"/>
      <c r="F99" s="160"/>
      <c r="G99" s="163">
        <f>SUM(G100:G129)</f>
        <v>0</v>
      </c>
      <c r="H99" s="164">
        <f t="shared" ref="H99" si="130">SUM(H100:H129)</f>
        <v>0</v>
      </c>
      <c r="I99" s="165">
        <f>SUM(I100:I129)</f>
        <v>0</v>
      </c>
      <c r="J99" s="166">
        <f>SUM(J100:J129)</f>
        <v>0</v>
      </c>
      <c r="K99" s="167">
        <f t="shared" ref="K99:L99" si="131">SUM(K100:K129)</f>
        <v>0</v>
      </c>
      <c r="L99" s="164">
        <f t="shared" si="131"/>
        <v>0</v>
      </c>
      <c r="M99" s="165">
        <f>SUM(M100:M129)</f>
        <v>0</v>
      </c>
      <c r="N99" s="167">
        <f t="shared" ref="N99:U99" si="132">SUM(N100:N129)</f>
        <v>0</v>
      </c>
      <c r="O99" s="164">
        <f t="shared" si="132"/>
        <v>0</v>
      </c>
      <c r="P99" s="165">
        <f t="shared" si="132"/>
        <v>0</v>
      </c>
      <c r="Q99" s="167">
        <f t="shared" si="132"/>
        <v>0</v>
      </c>
      <c r="R99" s="164">
        <f t="shared" si="132"/>
        <v>0</v>
      </c>
      <c r="S99" s="165">
        <f t="shared" si="132"/>
        <v>0</v>
      </c>
      <c r="T99" s="167">
        <f t="shared" si="132"/>
        <v>0</v>
      </c>
      <c r="U99" s="164">
        <f t="shared" si="132"/>
        <v>0</v>
      </c>
      <c r="V99" s="163">
        <f t="shared" si="61"/>
        <v>235314</v>
      </c>
      <c r="W99" s="164">
        <f t="shared" si="62"/>
        <v>0</v>
      </c>
      <c r="X99" s="165">
        <f>SUM(X100:X129)</f>
        <v>0</v>
      </c>
      <c r="Y99" s="255"/>
      <c r="Z99" s="166">
        <f t="shared" ref="Z99:AB99" si="133">SUM(Z100:Z129)</f>
        <v>0</v>
      </c>
      <c r="AA99" s="166">
        <f t="shared" si="133"/>
        <v>0</v>
      </c>
      <c r="AB99" s="167">
        <f t="shared" si="133"/>
        <v>0</v>
      </c>
      <c r="AC99" s="164">
        <f t="shared" si="63"/>
        <v>0</v>
      </c>
      <c r="AD99" s="165">
        <f>SUM(AD100:AD129)</f>
        <v>0</v>
      </c>
      <c r="AE99" s="167">
        <f t="shared" ref="AE99" si="134">SUM(AE100:AE129)</f>
        <v>0</v>
      </c>
      <c r="AF99" s="164">
        <f t="shared" si="64"/>
        <v>0</v>
      </c>
      <c r="AG99" s="165">
        <f>SUM(AG100:AG129)</f>
        <v>0</v>
      </c>
      <c r="AH99" s="166">
        <f t="shared" ref="AH99:AL99" si="135">SUM(AH100:AH129)</f>
        <v>0</v>
      </c>
      <c r="AI99" s="166">
        <f t="shared" si="135"/>
        <v>0</v>
      </c>
      <c r="AJ99" s="166">
        <f t="shared" si="135"/>
        <v>0</v>
      </c>
      <c r="AK99" s="166">
        <f t="shared" si="135"/>
        <v>0</v>
      </c>
      <c r="AL99" s="167">
        <f t="shared" si="135"/>
        <v>0</v>
      </c>
      <c r="AM99" s="164">
        <f>SUM(AN99:AP99)</f>
        <v>0</v>
      </c>
      <c r="AN99" s="165">
        <f>SUM(AN100:AN129)</f>
        <v>0</v>
      </c>
      <c r="AO99" s="166">
        <f t="shared" ref="AO99:AP99" si="136">SUM(AO100:AO129)</f>
        <v>0</v>
      </c>
      <c r="AP99" s="167">
        <f t="shared" si="136"/>
        <v>0</v>
      </c>
      <c r="AQ99" s="196">
        <f t="shared" si="66"/>
        <v>235540</v>
      </c>
      <c r="AR99" s="196">
        <f>SUM(AR100:AR129)</f>
        <v>0</v>
      </c>
      <c r="AS99" s="196">
        <f t="shared" ref="AS99:AW99" si="137">SUM(AS100:AS129)</f>
        <v>175539</v>
      </c>
      <c r="AT99" s="196">
        <f t="shared" si="137"/>
        <v>500</v>
      </c>
      <c r="AU99" s="196">
        <f t="shared" si="137"/>
        <v>0</v>
      </c>
      <c r="AV99" s="196">
        <f t="shared" si="137"/>
        <v>0</v>
      </c>
      <c r="AW99" s="196">
        <f t="shared" si="137"/>
        <v>59501</v>
      </c>
      <c r="AX99" s="196">
        <f t="shared" si="67"/>
        <v>-226</v>
      </c>
      <c r="AY99" s="165">
        <f>SUM(AY100:AY129)</f>
        <v>-150</v>
      </c>
      <c r="AZ99" s="166">
        <f t="shared" ref="AZ99:BO99" si="138">SUM(AZ100:AZ129)</f>
        <v>0</v>
      </c>
      <c r="BA99" s="166">
        <f t="shared" si="138"/>
        <v>0</v>
      </c>
      <c r="BB99" s="166">
        <f t="shared" si="138"/>
        <v>-1500</v>
      </c>
      <c r="BC99" s="166">
        <f t="shared" si="138"/>
        <v>-482</v>
      </c>
      <c r="BD99" s="166">
        <f t="shared" si="138"/>
        <v>0</v>
      </c>
      <c r="BE99" s="166">
        <f t="shared" si="138"/>
        <v>0</v>
      </c>
      <c r="BF99" s="166">
        <f t="shared" si="138"/>
        <v>7600</v>
      </c>
      <c r="BG99" s="166">
        <f t="shared" si="138"/>
        <v>-5000</v>
      </c>
      <c r="BH99" s="166">
        <f t="shared" si="138"/>
        <v>0</v>
      </c>
      <c r="BI99" s="166">
        <f t="shared" si="138"/>
        <v>7172</v>
      </c>
      <c r="BJ99" s="166">
        <f t="shared" si="138"/>
        <v>-9366</v>
      </c>
      <c r="BK99" s="166">
        <f t="shared" si="138"/>
        <v>1500</v>
      </c>
      <c r="BL99" s="166">
        <f t="shared" si="138"/>
        <v>0</v>
      </c>
      <c r="BM99" s="166"/>
      <c r="BN99" s="166">
        <f t="shared" si="138"/>
        <v>0</v>
      </c>
      <c r="BO99" s="167">
        <f t="shared" si="138"/>
        <v>0</v>
      </c>
      <c r="BP99" s="196">
        <f t="shared" si="68"/>
        <v>0</v>
      </c>
      <c r="BQ99" s="165">
        <f>SUM(BQ100:BQ129)</f>
        <v>0</v>
      </c>
      <c r="BR99" s="167">
        <f t="shared" ref="BR99" si="139">SUM(BR100:BR129)</f>
        <v>0</v>
      </c>
      <c r="BS99" s="164">
        <f t="shared" si="69"/>
        <v>0</v>
      </c>
      <c r="BT99" s="165">
        <f>SUM(BT100:BT129)</f>
        <v>0</v>
      </c>
      <c r="BU99" s="167">
        <f t="shared" ref="BU99" si="140">SUM(BU100:BU129)</f>
        <v>0</v>
      </c>
    </row>
    <row r="100" spans="1:85" s="285" customFormat="1" x14ac:dyDescent="0.25">
      <c r="A100" s="284"/>
      <c r="B100" s="175">
        <v>101</v>
      </c>
      <c r="C100" s="91" t="s">
        <v>31</v>
      </c>
      <c r="D100" s="176" t="s">
        <v>9</v>
      </c>
      <c r="E100" s="177">
        <v>21</v>
      </c>
      <c r="F100" s="292" t="s">
        <v>227</v>
      </c>
      <c r="G100" s="94">
        <f t="shared" ref="G100:G169" si="141">SUM(U100,R100,O100,L100,H100)</f>
        <v>0</v>
      </c>
      <c r="H100" s="178">
        <f>SUM(I100:K100)</f>
        <v>0</v>
      </c>
      <c r="I100" s="96"/>
      <c r="J100" s="97"/>
      <c r="K100" s="101"/>
      <c r="L100" s="95">
        <f t="shared" ref="L100:L129" si="142">SUM(M100:N100)</f>
        <v>0</v>
      </c>
      <c r="M100" s="96"/>
      <c r="N100" s="101"/>
      <c r="O100" s="95">
        <f t="shared" ref="O100:O129" si="143">SUM(P100:Q100)</f>
        <v>0</v>
      </c>
      <c r="P100" s="96"/>
      <c r="Q100" s="101"/>
      <c r="R100" s="95">
        <f t="shared" ref="R100:R129" si="144">SUM(S100:T100)</f>
        <v>0</v>
      </c>
      <c r="S100" s="96"/>
      <c r="T100" s="101"/>
      <c r="U100" s="179"/>
      <c r="V100" s="104">
        <f t="shared" si="61"/>
        <v>-237505</v>
      </c>
      <c r="W100" s="95">
        <f t="shared" si="62"/>
        <v>0</v>
      </c>
      <c r="X100" s="96"/>
      <c r="Y100" s="249"/>
      <c r="Z100" s="97"/>
      <c r="AA100" s="97"/>
      <c r="AB100" s="101"/>
      <c r="AC100" s="95">
        <f t="shared" si="63"/>
        <v>0</v>
      </c>
      <c r="AD100" s="96"/>
      <c r="AE100" s="101"/>
      <c r="AF100" s="95">
        <f t="shared" si="64"/>
        <v>0</v>
      </c>
      <c r="AG100" s="96"/>
      <c r="AH100" s="97"/>
      <c r="AI100" s="97"/>
      <c r="AJ100" s="97"/>
      <c r="AK100" s="97"/>
      <c r="AL100" s="101"/>
      <c r="AM100" s="95">
        <f t="shared" si="65"/>
        <v>0</v>
      </c>
      <c r="AN100" s="96"/>
      <c r="AO100" s="97"/>
      <c r="AP100" s="101"/>
      <c r="AQ100" s="99">
        <f t="shared" si="66"/>
        <v>-237505</v>
      </c>
      <c r="AR100" s="105"/>
      <c r="AS100" s="105">
        <v>-177507</v>
      </c>
      <c r="AT100" s="105"/>
      <c r="AU100" s="105"/>
      <c r="AV100" s="105"/>
      <c r="AW100" s="105">
        <f>-58578-1420</f>
        <v>-59998</v>
      </c>
      <c r="AX100" s="99">
        <f t="shared" si="67"/>
        <v>0</v>
      </c>
      <c r="AY100" s="96"/>
      <c r="AZ100" s="97"/>
      <c r="BA100" s="97"/>
      <c r="BB100" s="97"/>
      <c r="BC100" s="97"/>
      <c r="BD100" s="97"/>
      <c r="BE100" s="97"/>
      <c r="BF100" s="97"/>
      <c r="BG100" s="97"/>
      <c r="BH100" s="97"/>
      <c r="BI100" s="97"/>
      <c r="BJ100" s="97"/>
      <c r="BK100" s="97"/>
      <c r="BL100" s="97"/>
      <c r="BM100" s="97"/>
      <c r="BN100" s="97"/>
      <c r="BO100" s="101"/>
      <c r="BP100" s="99">
        <f t="shared" si="68"/>
        <v>0</v>
      </c>
      <c r="BQ100" s="96"/>
      <c r="BR100" s="101"/>
      <c r="BS100" s="95">
        <f t="shared" si="69"/>
        <v>0</v>
      </c>
      <c r="BT100" s="96"/>
      <c r="BU100" s="101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</row>
    <row r="101" spans="1:85" s="2" customFormat="1" x14ac:dyDescent="0.25">
      <c r="A101" s="89"/>
      <c r="B101" s="282">
        <v>101</v>
      </c>
      <c r="C101" s="226" t="s">
        <v>31</v>
      </c>
      <c r="D101" s="227" t="s">
        <v>9</v>
      </c>
      <c r="E101" s="228">
        <v>21</v>
      </c>
      <c r="F101" s="293"/>
      <c r="G101" s="229">
        <f t="shared" ref="G101" si="145">SUM(U101,R101,O101,L101,H101)</f>
        <v>0</v>
      </c>
      <c r="H101" s="230">
        <f>SUM(I101:K101)</f>
        <v>0</v>
      </c>
      <c r="I101" s="231"/>
      <c r="J101" s="232"/>
      <c r="K101" s="233"/>
      <c r="L101" s="234">
        <f t="shared" ref="L101" si="146">SUM(M101:N101)</f>
        <v>0</v>
      </c>
      <c r="M101" s="231"/>
      <c r="N101" s="233"/>
      <c r="O101" s="234">
        <f t="shared" ref="O101" si="147">SUM(P101:Q101)</f>
        <v>0</v>
      </c>
      <c r="P101" s="231"/>
      <c r="Q101" s="233"/>
      <c r="R101" s="234">
        <f t="shared" ref="R101" si="148">SUM(S101:T101)</f>
        <v>0</v>
      </c>
      <c r="S101" s="231"/>
      <c r="T101" s="233"/>
      <c r="U101" s="235"/>
      <c r="V101" s="229">
        <f t="shared" ref="V101" si="149">SUM(W101,AC101,AF101,AM101,AQ101,AX101,BP101,BS101)</f>
        <v>116242</v>
      </c>
      <c r="W101" s="234">
        <f t="shared" ref="W101" si="150">SUM(X101:AB101)</f>
        <v>0</v>
      </c>
      <c r="X101" s="231"/>
      <c r="Y101" s="257"/>
      <c r="Z101" s="232"/>
      <c r="AA101" s="232"/>
      <c r="AB101" s="233"/>
      <c r="AC101" s="234">
        <f t="shared" ref="AC101" si="151">SUM(AD101:AE101)</f>
        <v>0</v>
      </c>
      <c r="AD101" s="231"/>
      <c r="AE101" s="233"/>
      <c r="AF101" s="234">
        <f t="shared" ref="AF101" si="152">SUM(AG101:AL101)</f>
        <v>0</v>
      </c>
      <c r="AG101" s="231"/>
      <c r="AH101" s="232"/>
      <c r="AI101" s="232"/>
      <c r="AJ101" s="232"/>
      <c r="AK101" s="232"/>
      <c r="AL101" s="233"/>
      <c r="AM101" s="234">
        <f t="shared" ref="AM101" si="153">SUM(AN101:AP101)</f>
        <v>0</v>
      </c>
      <c r="AN101" s="231"/>
      <c r="AO101" s="232"/>
      <c r="AP101" s="233"/>
      <c r="AQ101" s="262">
        <f t="shared" ref="AQ101" si="154">SUM(AR101:AW101)</f>
        <v>218683</v>
      </c>
      <c r="AR101" s="283"/>
      <c r="AS101" s="283">
        <v>163439</v>
      </c>
      <c r="AT101" s="283"/>
      <c r="AU101" s="283"/>
      <c r="AV101" s="283"/>
      <c r="AW101" s="283">
        <v>55244</v>
      </c>
      <c r="AX101" s="262">
        <f t="shared" ref="AX101" si="155">SUM(AY101:BO101)</f>
        <v>-102441</v>
      </c>
      <c r="AY101" s="231"/>
      <c r="AZ101" s="232"/>
      <c r="BA101" s="232"/>
      <c r="BB101" s="232"/>
      <c r="BC101" s="232"/>
      <c r="BD101" s="232"/>
      <c r="BE101" s="232"/>
      <c r="BF101" s="232">
        <v>2600</v>
      </c>
      <c r="BG101" s="232">
        <v>-67500</v>
      </c>
      <c r="BH101" s="232"/>
      <c r="BI101" s="232"/>
      <c r="BJ101" s="232">
        <v>-37541</v>
      </c>
      <c r="BK101" s="232"/>
      <c r="BL101" s="232"/>
      <c r="BM101" s="232"/>
      <c r="BN101" s="232"/>
      <c r="BO101" s="233"/>
      <c r="BP101" s="262">
        <f t="shared" ref="BP101" si="156">SUM(BQ101:BR101)</f>
        <v>0</v>
      </c>
      <c r="BQ101" s="231"/>
      <c r="BR101" s="233"/>
      <c r="BS101" s="234">
        <f t="shared" ref="BS101" si="157">SUM(BT101:BU101)</f>
        <v>0</v>
      </c>
      <c r="BT101" s="231"/>
      <c r="BU101" s="233"/>
    </row>
    <row r="102" spans="1:85" s="2" customFormat="1" x14ac:dyDescent="0.25">
      <c r="A102" s="89"/>
      <c r="B102" s="180" t="s">
        <v>165</v>
      </c>
      <c r="C102" s="107" t="s">
        <v>58</v>
      </c>
      <c r="D102" s="181" t="s">
        <v>9</v>
      </c>
      <c r="E102" s="182">
        <v>21</v>
      </c>
      <c r="F102" s="294" t="s">
        <v>227</v>
      </c>
      <c r="G102" s="94">
        <f t="shared" si="141"/>
        <v>0</v>
      </c>
      <c r="H102" s="184">
        <f t="shared" ref="H102:H129" si="158">SUM(I102:K102)</f>
        <v>0</v>
      </c>
      <c r="I102" s="111"/>
      <c r="J102" s="112"/>
      <c r="K102" s="116"/>
      <c r="L102" s="110">
        <f t="shared" si="142"/>
        <v>0</v>
      </c>
      <c r="M102" s="111"/>
      <c r="N102" s="116"/>
      <c r="O102" s="110">
        <f t="shared" si="143"/>
        <v>0</v>
      </c>
      <c r="P102" s="111"/>
      <c r="Q102" s="116"/>
      <c r="R102" s="110">
        <f t="shared" si="144"/>
        <v>0</v>
      </c>
      <c r="S102" s="111"/>
      <c r="T102" s="116"/>
      <c r="U102" s="183"/>
      <c r="V102" s="94">
        <f t="shared" si="61"/>
        <v>75160</v>
      </c>
      <c r="W102" s="110">
        <f t="shared" si="62"/>
        <v>0</v>
      </c>
      <c r="X102" s="111"/>
      <c r="Y102" s="250"/>
      <c r="Z102" s="112"/>
      <c r="AA102" s="112"/>
      <c r="AB102" s="116"/>
      <c r="AC102" s="110">
        <f t="shared" si="63"/>
        <v>0</v>
      </c>
      <c r="AD102" s="111"/>
      <c r="AE102" s="116"/>
      <c r="AF102" s="110">
        <f t="shared" si="64"/>
        <v>0</v>
      </c>
      <c r="AG102" s="111"/>
      <c r="AH102" s="112"/>
      <c r="AI102" s="112"/>
      <c r="AJ102" s="112"/>
      <c r="AK102" s="112"/>
      <c r="AL102" s="116"/>
      <c r="AM102" s="110">
        <f t="shared" si="65"/>
        <v>0</v>
      </c>
      <c r="AN102" s="111"/>
      <c r="AO102" s="112"/>
      <c r="AP102" s="116"/>
      <c r="AQ102" s="114">
        <f t="shared" si="66"/>
        <v>75160</v>
      </c>
      <c r="AR102" s="119"/>
      <c r="AS102" s="119">
        <v>56174</v>
      </c>
      <c r="AT102" s="119"/>
      <c r="AU102" s="119"/>
      <c r="AV102" s="119"/>
      <c r="AW102" s="119">
        <f>18537+449</f>
        <v>18986</v>
      </c>
      <c r="AX102" s="114">
        <f t="shared" si="67"/>
        <v>0</v>
      </c>
      <c r="AY102" s="111"/>
      <c r="AZ102" s="112"/>
      <c r="BA102" s="112"/>
      <c r="BB102" s="112"/>
      <c r="BC102" s="112"/>
      <c r="BD102" s="112"/>
      <c r="BE102" s="112"/>
      <c r="BF102" s="112"/>
      <c r="BG102" s="112"/>
      <c r="BH102" s="112"/>
      <c r="BI102" s="112"/>
      <c r="BJ102" s="112"/>
      <c r="BK102" s="112"/>
      <c r="BL102" s="112"/>
      <c r="BM102" s="112"/>
      <c r="BN102" s="112"/>
      <c r="BO102" s="116"/>
      <c r="BP102" s="114">
        <f t="shared" si="68"/>
        <v>0</v>
      </c>
      <c r="BQ102" s="111"/>
      <c r="BR102" s="116"/>
      <c r="BS102" s="110">
        <f t="shared" si="69"/>
        <v>0</v>
      </c>
      <c r="BT102" s="111"/>
      <c r="BU102" s="116"/>
    </row>
    <row r="103" spans="1:85" s="2" customFormat="1" x14ac:dyDescent="0.25">
      <c r="A103" s="89"/>
      <c r="B103" s="180" t="s">
        <v>165</v>
      </c>
      <c r="C103" s="107" t="s">
        <v>58</v>
      </c>
      <c r="D103" s="181" t="s">
        <v>9</v>
      </c>
      <c r="E103" s="182">
        <v>21</v>
      </c>
      <c r="F103" s="294"/>
      <c r="G103" s="94">
        <f t="shared" ref="G103" si="159">SUM(U103,R103,O103,L103,H103)</f>
        <v>0</v>
      </c>
      <c r="H103" s="184">
        <f t="shared" ref="H103" si="160">SUM(I103:K103)</f>
        <v>0</v>
      </c>
      <c r="I103" s="111"/>
      <c r="J103" s="112"/>
      <c r="K103" s="116"/>
      <c r="L103" s="110">
        <f t="shared" ref="L103" si="161">SUM(M103:N103)</f>
        <v>0</v>
      </c>
      <c r="M103" s="111"/>
      <c r="N103" s="116"/>
      <c r="O103" s="110">
        <f t="shared" ref="O103" si="162">SUM(P103:Q103)</f>
        <v>0</v>
      </c>
      <c r="P103" s="111"/>
      <c r="Q103" s="116"/>
      <c r="R103" s="110">
        <f t="shared" ref="R103" si="163">SUM(S103:T103)</f>
        <v>0</v>
      </c>
      <c r="S103" s="111"/>
      <c r="T103" s="116"/>
      <c r="U103" s="183"/>
      <c r="V103" s="94">
        <f t="shared" ref="V103" si="164">SUM(W103,AC103,AF103,AM103,AQ103,AX103,BP103,BS103)</f>
        <v>11897</v>
      </c>
      <c r="W103" s="110">
        <f t="shared" ref="W103" si="165">SUM(X103:AB103)</f>
        <v>0</v>
      </c>
      <c r="X103" s="111"/>
      <c r="Y103" s="250"/>
      <c r="Z103" s="112"/>
      <c r="AA103" s="112"/>
      <c r="AB103" s="116"/>
      <c r="AC103" s="110">
        <f t="shared" ref="AC103" si="166">SUM(AD103:AE103)</f>
        <v>0</v>
      </c>
      <c r="AD103" s="111"/>
      <c r="AE103" s="116"/>
      <c r="AF103" s="110">
        <f t="shared" ref="AF103" si="167">SUM(AG103:AL103)</f>
        <v>0</v>
      </c>
      <c r="AG103" s="111"/>
      <c r="AH103" s="112"/>
      <c r="AI103" s="112"/>
      <c r="AJ103" s="112"/>
      <c r="AK103" s="112"/>
      <c r="AL103" s="116"/>
      <c r="AM103" s="110">
        <f t="shared" ref="AM103" si="168">SUM(AN103:AP103)</f>
        <v>0</v>
      </c>
      <c r="AN103" s="111"/>
      <c r="AO103" s="112"/>
      <c r="AP103" s="116"/>
      <c r="AQ103" s="114">
        <f t="shared" ref="AQ103" si="169">SUM(AR103:AW103)</f>
        <v>9560</v>
      </c>
      <c r="AR103" s="119"/>
      <c r="AS103" s="119">
        <f>2070+3675+1400</f>
        <v>7145</v>
      </c>
      <c r="AT103" s="119"/>
      <c r="AU103" s="119"/>
      <c r="AV103" s="119"/>
      <c r="AW103" s="119">
        <f>683+17+1213+29+462+11</f>
        <v>2415</v>
      </c>
      <c r="AX103" s="114">
        <f t="shared" ref="AX103" si="170">SUM(AY103:BO103)</f>
        <v>2337</v>
      </c>
      <c r="AY103" s="111"/>
      <c r="AZ103" s="112"/>
      <c r="BA103" s="112"/>
      <c r="BB103" s="112"/>
      <c r="BC103" s="112"/>
      <c r="BD103" s="112"/>
      <c r="BE103" s="112"/>
      <c r="BF103" s="112"/>
      <c r="BG103" s="112"/>
      <c r="BH103" s="112"/>
      <c r="BI103" s="112">
        <v>437</v>
      </c>
      <c r="BJ103" s="112">
        <v>1900</v>
      </c>
      <c r="BK103" s="112"/>
      <c r="BL103" s="112"/>
      <c r="BM103" s="112"/>
      <c r="BN103" s="112"/>
      <c r="BO103" s="116"/>
      <c r="BP103" s="114">
        <f t="shared" ref="BP103" si="171">SUM(BQ103:BR103)</f>
        <v>0</v>
      </c>
      <c r="BQ103" s="111"/>
      <c r="BR103" s="116"/>
      <c r="BS103" s="110">
        <f t="shared" ref="BS103" si="172">SUM(BT103:BU103)</f>
        <v>0</v>
      </c>
      <c r="BT103" s="111"/>
      <c r="BU103" s="116"/>
    </row>
    <row r="104" spans="1:85" s="2" customFormat="1" x14ac:dyDescent="0.25">
      <c r="A104" s="89"/>
      <c r="B104" s="180" t="s">
        <v>166</v>
      </c>
      <c r="C104" s="107" t="s">
        <v>73</v>
      </c>
      <c r="D104" s="181" t="s">
        <v>9</v>
      </c>
      <c r="E104" s="182">
        <v>21</v>
      </c>
      <c r="F104" s="294" t="s">
        <v>227</v>
      </c>
      <c r="G104" s="94">
        <f t="shared" si="141"/>
        <v>0</v>
      </c>
      <c r="H104" s="184">
        <f t="shared" si="158"/>
        <v>0</v>
      </c>
      <c r="I104" s="111"/>
      <c r="J104" s="112"/>
      <c r="K104" s="116"/>
      <c r="L104" s="110">
        <f t="shared" si="142"/>
        <v>0</v>
      </c>
      <c r="M104" s="111"/>
      <c r="N104" s="116"/>
      <c r="O104" s="110">
        <f t="shared" si="143"/>
        <v>0</v>
      </c>
      <c r="P104" s="111"/>
      <c r="Q104" s="116"/>
      <c r="R104" s="110">
        <f t="shared" si="144"/>
        <v>0</v>
      </c>
      <c r="S104" s="111"/>
      <c r="T104" s="116"/>
      <c r="U104" s="183"/>
      <c r="V104" s="94">
        <f t="shared" si="61"/>
        <v>145220</v>
      </c>
      <c r="W104" s="110">
        <f t="shared" si="62"/>
        <v>0</v>
      </c>
      <c r="X104" s="111"/>
      <c r="Y104" s="250"/>
      <c r="Z104" s="112"/>
      <c r="AA104" s="112"/>
      <c r="AB104" s="116"/>
      <c r="AC104" s="110">
        <f t="shared" si="63"/>
        <v>0</v>
      </c>
      <c r="AD104" s="111"/>
      <c r="AE104" s="116"/>
      <c r="AF104" s="110">
        <f t="shared" si="64"/>
        <v>0</v>
      </c>
      <c r="AG104" s="111"/>
      <c r="AH104" s="112"/>
      <c r="AI104" s="112"/>
      <c r="AJ104" s="112"/>
      <c r="AK104" s="112"/>
      <c r="AL104" s="116"/>
      <c r="AM104" s="110">
        <f t="shared" si="65"/>
        <v>0</v>
      </c>
      <c r="AN104" s="111"/>
      <c r="AO104" s="112"/>
      <c r="AP104" s="116"/>
      <c r="AQ104" s="114">
        <f t="shared" si="66"/>
        <v>145220</v>
      </c>
      <c r="AR104" s="119"/>
      <c r="AS104" s="119">
        <v>108535</v>
      </c>
      <c r="AT104" s="119"/>
      <c r="AU104" s="119"/>
      <c r="AV104" s="119"/>
      <c r="AW104" s="119">
        <f>35817+868</f>
        <v>36685</v>
      </c>
      <c r="AX104" s="114">
        <f t="shared" si="67"/>
        <v>0</v>
      </c>
      <c r="AY104" s="111"/>
      <c r="AZ104" s="112"/>
      <c r="BA104" s="112"/>
      <c r="BB104" s="112"/>
      <c r="BC104" s="112"/>
      <c r="BD104" s="112"/>
      <c r="BE104" s="112"/>
      <c r="BF104" s="112"/>
      <c r="BG104" s="112"/>
      <c r="BH104" s="112"/>
      <c r="BI104" s="112"/>
      <c r="BJ104" s="112"/>
      <c r="BK104" s="112"/>
      <c r="BL104" s="112"/>
      <c r="BM104" s="112"/>
      <c r="BN104" s="112"/>
      <c r="BO104" s="116"/>
      <c r="BP104" s="114">
        <f t="shared" si="68"/>
        <v>0</v>
      </c>
      <c r="BQ104" s="111"/>
      <c r="BR104" s="116"/>
      <c r="BS104" s="110">
        <f t="shared" si="69"/>
        <v>0</v>
      </c>
      <c r="BT104" s="111"/>
      <c r="BU104" s="116"/>
    </row>
    <row r="105" spans="1:85" s="2" customFormat="1" x14ac:dyDescent="0.25">
      <c r="A105" s="89"/>
      <c r="B105" s="180" t="s">
        <v>167</v>
      </c>
      <c r="C105" s="107" t="s">
        <v>59</v>
      </c>
      <c r="D105" s="181" t="s">
        <v>9</v>
      </c>
      <c r="E105" s="182">
        <v>21</v>
      </c>
      <c r="F105" s="294" t="s">
        <v>227</v>
      </c>
      <c r="G105" s="94">
        <f t="shared" si="141"/>
        <v>0</v>
      </c>
      <c r="H105" s="184">
        <f t="shared" si="158"/>
        <v>0</v>
      </c>
      <c r="I105" s="111"/>
      <c r="J105" s="112"/>
      <c r="K105" s="116"/>
      <c r="L105" s="110">
        <f t="shared" si="142"/>
        <v>0</v>
      </c>
      <c r="M105" s="111"/>
      <c r="N105" s="116"/>
      <c r="O105" s="110">
        <f t="shared" si="143"/>
        <v>0</v>
      </c>
      <c r="P105" s="111"/>
      <c r="Q105" s="116"/>
      <c r="R105" s="110">
        <f t="shared" si="144"/>
        <v>0</v>
      </c>
      <c r="S105" s="111"/>
      <c r="T105" s="116"/>
      <c r="U105" s="183"/>
      <c r="V105" s="94">
        <f t="shared" si="61"/>
        <v>1000</v>
      </c>
      <c r="W105" s="110">
        <f t="shared" si="62"/>
        <v>0</v>
      </c>
      <c r="X105" s="111"/>
      <c r="Y105" s="250"/>
      <c r="Z105" s="112"/>
      <c r="AA105" s="112"/>
      <c r="AB105" s="116"/>
      <c r="AC105" s="110">
        <f t="shared" si="63"/>
        <v>0</v>
      </c>
      <c r="AD105" s="111"/>
      <c r="AE105" s="116"/>
      <c r="AF105" s="110">
        <f t="shared" si="64"/>
        <v>0</v>
      </c>
      <c r="AG105" s="111"/>
      <c r="AH105" s="112"/>
      <c r="AI105" s="112"/>
      <c r="AJ105" s="112"/>
      <c r="AK105" s="112"/>
      <c r="AL105" s="116"/>
      <c r="AM105" s="110">
        <f t="shared" si="65"/>
        <v>0</v>
      </c>
      <c r="AN105" s="111"/>
      <c r="AO105" s="112"/>
      <c r="AP105" s="116"/>
      <c r="AQ105" s="114">
        <f t="shared" si="66"/>
        <v>1000</v>
      </c>
      <c r="AR105" s="119"/>
      <c r="AS105" s="119">
        <v>747</v>
      </c>
      <c r="AT105" s="119"/>
      <c r="AU105" s="119"/>
      <c r="AV105" s="119"/>
      <c r="AW105" s="119">
        <f>247+6</f>
        <v>253</v>
      </c>
      <c r="AX105" s="114">
        <f t="shared" si="67"/>
        <v>0</v>
      </c>
      <c r="AY105" s="111"/>
      <c r="AZ105" s="112"/>
      <c r="BA105" s="112"/>
      <c r="BB105" s="112"/>
      <c r="BC105" s="112"/>
      <c r="BD105" s="112"/>
      <c r="BE105" s="112"/>
      <c r="BF105" s="112"/>
      <c r="BG105" s="112"/>
      <c r="BH105" s="112"/>
      <c r="BI105" s="112"/>
      <c r="BJ105" s="112"/>
      <c r="BK105" s="112"/>
      <c r="BL105" s="112"/>
      <c r="BM105" s="112"/>
      <c r="BN105" s="112"/>
      <c r="BO105" s="116"/>
      <c r="BP105" s="114">
        <f t="shared" si="68"/>
        <v>0</v>
      </c>
      <c r="BQ105" s="111"/>
      <c r="BR105" s="116"/>
      <c r="BS105" s="110">
        <f t="shared" si="69"/>
        <v>0</v>
      </c>
      <c r="BT105" s="111"/>
      <c r="BU105" s="116"/>
    </row>
    <row r="106" spans="1:85" s="2" customFormat="1" x14ac:dyDescent="0.25">
      <c r="A106" s="89"/>
      <c r="B106" s="180" t="s">
        <v>167</v>
      </c>
      <c r="C106" s="107" t="s">
        <v>59</v>
      </c>
      <c r="D106" s="181" t="s">
        <v>9</v>
      </c>
      <c r="E106" s="182">
        <v>21</v>
      </c>
      <c r="F106" s="294"/>
      <c r="G106" s="94">
        <f t="shared" ref="G106" si="173">SUM(U106,R106,O106,L106,H106)</f>
        <v>0</v>
      </c>
      <c r="H106" s="184">
        <f t="shared" ref="H106" si="174">SUM(I106:K106)</f>
        <v>0</v>
      </c>
      <c r="I106" s="111"/>
      <c r="J106" s="112"/>
      <c r="K106" s="116"/>
      <c r="L106" s="110">
        <f t="shared" ref="L106" si="175">SUM(M106:N106)</f>
        <v>0</v>
      </c>
      <c r="M106" s="111"/>
      <c r="N106" s="116"/>
      <c r="O106" s="110">
        <f t="shared" ref="O106" si="176">SUM(P106:Q106)</f>
        <v>0</v>
      </c>
      <c r="P106" s="111"/>
      <c r="Q106" s="116"/>
      <c r="R106" s="110">
        <f t="shared" ref="R106" si="177">SUM(S106:T106)</f>
        <v>0</v>
      </c>
      <c r="S106" s="111"/>
      <c r="T106" s="116"/>
      <c r="U106" s="183"/>
      <c r="V106" s="94">
        <f t="shared" ref="V106" si="178">SUM(W106,AC106,AF106,AM106,AQ106,AX106,BP106,BS106)</f>
        <v>2343</v>
      </c>
      <c r="W106" s="110">
        <f t="shared" ref="W106" si="179">SUM(X106:AB106)</f>
        <v>0</v>
      </c>
      <c r="X106" s="111"/>
      <c r="Y106" s="250"/>
      <c r="Z106" s="112"/>
      <c r="AA106" s="112"/>
      <c r="AB106" s="116"/>
      <c r="AC106" s="110">
        <f t="shared" ref="AC106" si="180">SUM(AD106:AE106)</f>
        <v>0</v>
      </c>
      <c r="AD106" s="111"/>
      <c r="AE106" s="116"/>
      <c r="AF106" s="110">
        <f t="shared" ref="AF106" si="181">SUM(AG106:AL106)</f>
        <v>0</v>
      </c>
      <c r="AG106" s="111"/>
      <c r="AH106" s="112"/>
      <c r="AI106" s="112"/>
      <c r="AJ106" s="112"/>
      <c r="AK106" s="112"/>
      <c r="AL106" s="116"/>
      <c r="AM106" s="110">
        <f t="shared" ref="AM106" si="182">SUM(AN106:AP106)</f>
        <v>0</v>
      </c>
      <c r="AN106" s="111"/>
      <c r="AO106" s="112"/>
      <c r="AP106" s="116"/>
      <c r="AQ106" s="114">
        <f t="shared" ref="AQ106" si="183">SUM(AR106:AW106)</f>
        <v>0</v>
      </c>
      <c r="AR106" s="119"/>
      <c r="AS106" s="119"/>
      <c r="AT106" s="119"/>
      <c r="AU106" s="119"/>
      <c r="AV106" s="119"/>
      <c r="AW106" s="119"/>
      <c r="AX106" s="114">
        <f t="shared" ref="AX106" si="184">SUM(AY106:BO106)</f>
        <v>2343</v>
      </c>
      <c r="AY106" s="111"/>
      <c r="AZ106" s="112"/>
      <c r="BA106" s="112"/>
      <c r="BB106" s="112"/>
      <c r="BC106" s="112"/>
      <c r="BD106" s="112"/>
      <c r="BE106" s="112"/>
      <c r="BF106" s="112"/>
      <c r="BG106" s="112"/>
      <c r="BH106" s="112"/>
      <c r="BI106" s="112">
        <v>443</v>
      </c>
      <c r="BJ106" s="112">
        <v>1900</v>
      </c>
      <c r="BK106" s="112"/>
      <c r="BL106" s="112"/>
      <c r="BM106" s="112"/>
      <c r="BN106" s="112"/>
      <c r="BO106" s="116"/>
      <c r="BP106" s="114">
        <f t="shared" ref="BP106" si="185">SUM(BQ106:BR106)</f>
        <v>0</v>
      </c>
      <c r="BQ106" s="111"/>
      <c r="BR106" s="116"/>
      <c r="BS106" s="110">
        <f t="shared" ref="BS106" si="186">SUM(BT106:BU106)</f>
        <v>0</v>
      </c>
      <c r="BT106" s="111"/>
      <c r="BU106" s="116"/>
    </row>
    <row r="107" spans="1:85" s="2" customFormat="1" x14ac:dyDescent="0.25">
      <c r="A107" s="89"/>
      <c r="B107" s="180" t="s">
        <v>168</v>
      </c>
      <c r="C107" s="107" t="s">
        <v>60</v>
      </c>
      <c r="D107" s="181" t="s">
        <v>9</v>
      </c>
      <c r="E107" s="182">
        <v>21</v>
      </c>
      <c r="F107" s="294"/>
      <c r="G107" s="94">
        <f t="shared" si="141"/>
        <v>0</v>
      </c>
      <c r="H107" s="184">
        <f t="shared" si="158"/>
        <v>0</v>
      </c>
      <c r="I107" s="111"/>
      <c r="J107" s="112"/>
      <c r="K107" s="116"/>
      <c r="L107" s="110">
        <f t="shared" si="142"/>
        <v>0</v>
      </c>
      <c r="M107" s="111"/>
      <c r="N107" s="116"/>
      <c r="O107" s="110">
        <f t="shared" si="143"/>
        <v>0</v>
      </c>
      <c r="P107" s="111"/>
      <c r="Q107" s="116"/>
      <c r="R107" s="110">
        <f t="shared" si="144"/>
        <v>0</v>
      </c>
      <c r="S107" s="111"/>
      <c r="T107" s="116"/>
      <c r="U107" s="183"/>
      <c r="V107" s="94">
        <f t="shared" si="61"/>
        <v>813</v>
      </c>
      <c r="W107" s="110">
        <f t="shared" si="62"/>
        <v>0</v>
      </c>
      <c r="X107" s="111"/>
      <c r="Y107" s="250"/>
      <c r="Z107" s="112"/>
      <c r="AA107" s="112"/>
      <c r="AB107" s="116"/>
      <c r="AC107" s="110">
        <f t="shared" si="63"/>
        <v>0</v>
      </c>
      <c r="AD107" s="111"/>
      <c r="AE107" s="116"/>
      <c r="AF107" s="110">
        <f t="shared" si="64"/>
        <v>0</v>
      </c>
      <c r="AG107" s="111"/>
      <c r="AH107" s="112"/>
      <c r="AI107" s="112"/>
      <c r="AJ107" s="112"/>
      <c r="AK107" s="112"/>
      <c r="AL107" s="116"/>
      <c r="AM107" s="110">
        <f t="shared" si="65"/>
        <v>0</v>
      </c>
      <c r="AN107" s="111"/>
      <c r="AO107" s="112"/>
      <c r="AP107" s="116"/>
      <c r="AQ107" s="114">
        <f t="shared" si="66"/>
        <v>0</v>
      </c>
      <c r="AR107" s="119"/>
      <c r="AS107" s="119"/>
      <c r="AT107" s="119"/>
      <c r="AU107" s="119"/>
      <c r="AV107" s="119"/>
      <c r="AW107" s="119"/>
      <c r="AX107" s="114">
        <f t="shared" si="67"/>
        <v>813</v>
      </c>
      <c r="AY107" s="111"/>
      <c r="AZ107" s="112"/>
      <c r="BA107" s="112"/>
      <c r="BB107" s="112"/>
      <c r="BC107" s="112"/>
      <c r="BD107" s="112"/>
      <c r="BE107" s="112"/>
      <c r="BF107" s="112"/>
      <c r="BG107" s="112">
        <v>7500</v>
      </c>
      <c r="BH107" s="112"/>
      <c r="BI107" s="112">
        <v>313</v>
      </c>
      <c r="BJ107" s="112">
        <f>-8800+1800</f>
        <v>-7000</v>
      </c>
      <c r="BK107" s="112"/>
      <c r="BL107" s="112"/>
      <c r="BM107" s="112"/>
      <c r="BN107" s="112"/>
      <c r="BO107" s="116"/>
      <c r="BP107" s="114">
        <f t="shared" si="68"/>
        <v>0</v>
      </c>
      <c r="BQ107" s="111"/>
      <c r="BR107" s="116"/>
      <c r="BS107" s="110">
        <f t="shared" si="69"/>
        <v>0</v>
      </c>
      <c r="BT107" s="111"/>
      <c r="BU107" s="116"/>
    </row>
    <row r="108" spans="1:85" s="2" customFormat="1" x14ac:dyDescent="0.25">
      <c r="A108" s="89"/>
      <c r="B108" s="180" t="s">
        <v>169</v>
      </c>
      <c r="C108" s="107" t="s">
        <v>61</v>
      </c>
      <c r="D108" s="181" t="s">
        <v>9</v>
      </c>
      <c r="E108" s="182">
        <v>21</v>
      </c>
      <c r="F108" s="294" t="s">
        <v>227</v>
      </c>
      <c r="G108" s="94">
        <f t="shared" si="141"/>
        <v>0</v>
      </c>
      <c r="H108" s="184">
        <f t="shared" si="158"/>
        <v>0</v>
      </c>
      <c r="I108" s="111"/>
      <c r="J108" s="112"/>
      <c r="K108" s="116"/>
      <c r="L108" s="110">
        <f t="shared" si="142"/>
        <v>0</v>
      </c>
      <c r="M108" s="111"/>
      <c r="N108" s="116"/>
      <c r="O108" s="110">
        <f t="shared" si="143"/>
        <v>0</v>
      </c>
      <c r="P108" s="111"/>
      <c r="Q108" s="116"/>
      <c r="R108" s="110">
        <f t="shared" si="144"/>
        <v>0</v>
      </c>
      <c r="S108" s="111"/>
      <c r="T108" s="116"/>
      <c r="U108" s="183"/>
      <c r="V108" s="94">
        <f t="shared" si="61"/>
        <v>4400</v>
      </c>
      <c r="W108" s="110">
        <f t="shared" si="62"/>
        <v>0</v>
      </c>
      <c r="X108" s="111"/>
      <c r="Y108" s="250"/>
      <c r="Z108" s="112"/>
      <c r="AA108" s="112"/>
      <c r="AB108" s="116"/>
      <c r="AC108" s="110">
        <f t="shared" si="63"/>
        <v>0</v>
      </c>
      <c r="AD108" s="111"/>
      <c r="AE108" s="116"/>
      <c r="AF108" s="110">
        <f t="shared" si="64"/>
        <v>0</v>
      </c>
      <c r="AG108" s="111"/>
      <c r="AH108" s="112"/>
      <c r="AI108" s="112"/>
      <c r="AJ108" s="112"/>
      <c r="AK108" s="112"/>
      <c r="AL108" s="116"/>
      <c r="AM108" s="110">
        <f t="shared" si="65"/>
        <v>0</v>
      </c>
      <c r="AN108" s="111"/>
      <c r="AO108" s="112"/>
      <c r="AP108" s="116"/>
      <c r="AQ108" s="114">
        <f t="shared" si="66"/>
        <v>4400</v>
      </c>
      <c r="AR108" s="119"/>
      <c r="AS108" s="119">
        <v>3289</v>
      </c>
      <c r="AT108" s="119"/>
      <c r="AU108" s="119"/>
      <c r="AV108" s="119"/>
      <c r="AW108" s="119">
        <f>1085+26</f>
        <v>1111</v>
      </c>
      <c r="AX108" s="114">
        <f t="shared" si="67"/>
        <v>0</v>
      </c>
      <c r="AY108" s="111"/>
      <c r="AZ108" s="112"/>
      <c r="BA108" s="112"/>
      <c r="BB108" s="112"/>
      <c r="BC108" s="112"/>
      <c r="BD108" s="112"/>
      <c r="BE108" s="112"/>
      <c r="BF108" s="112"/>
      <c r="BG108" s="112"/>
      <c r="BH108" s="112"/>
      <c r="BI108" s="112"/>
      <c r="BJ108" s="112"/>
      <c r="BK108" s="112"/>
      <c r="BL108" s="112"/>
      <c r="BM108" s="112"/>
      <c r="BN108" s="112"/>
      <c r="BO108" s="116"/>
      <c r="BP108" s="114">
        <f>SUM(BQ108:BR108)</f>
        <v>0</v>
      </c>
      <c r="BQ108" s="111"/>
      <c r="BR108" s="116"/>
      <c r="BS108" s="110">
        <f>SUM(BT108:BU108)</f>
        <v>0</v>
      </c>
      <c r="BT108" s="111"/>
      <c r="BU108" s="116"/>
    </row>
    <row r="109" spans="1:85" s="2" customFormat="1" x14ac:dyDescent="0.25">
      <c r="A109" s="89"/>
      <c r="B109" s="180" t="s">
        <v>169</v>
      </c>
      <c r="C109" s="107" t="s">
        <v>61</v>
      </c>
      <c r="D109" s="181" t="s">
        <v>9</v>
      </c>
      <c r="E109" s="182">
        <v>21</v>
      </c>
      <c r="F109" s="294"/>
      <c r="G109" s="94">
        <f t="shared" ref="G109" si="187">SUM(U109,R109,O109,L109,H109)</f>
        <v>0</v>
      </c>
      <c r="H109" s="184">
        <f t="shared" ref="H109" si="188">SUM(I109:K109)</f>
        <v>0</v>
      </c>
      <c r="I109" s="111"/>
      <c r="J109" s="112"/>
      <c r="K109" s="116"/>
      <c r="L109" s="110">
        <f t="shared" ref="L109" si="189">SUM(M109:N109)</f>
        <v>0</v>
      </c>
      <c r="M109" s="111"/>
      <c r="N109" s="116"/>
      <c r="O109" s="110">
        <f t="shared" ref="O109" si="190">SUM(P109:Q109)</f>
        <v>0</v>
      </c>
      <c r="P109" s="111"/>
      <c r="Q109" s="116"/>
      <c r="R109" s="110">
        <f t="shared" ref="R109" si="191">SUM(S109:T109)</f>
        <v>0</v>
      </c>
      <c r="S109" s="111"/>
      <c r="T109" s="116"/>
      <c r="U109" s="183"/>
      <c r="V109" s="94">
        <f t="shared" ref="V109" si="192">SUM(W109,AC109,AF109,AM109,AQ109,AX109,BP109,BS109)</f>
        <v>11286</v>
      </c>
      <c r="W109" s="110">
        <f t="shared" ref="W109" si="193">SUM(X109:AB109)</f>
        <v>0</v>
      </c>
      <c r="X109" s="111"/>
      <c r="Y109" s="250"/>
      <c r="Z109" s="112"/>
      <c r="AA109" s="112"/>
      <c r="AB109" s="116"/>
      <c r="AC109" s="110">
        <f t="shared" ref="AC109" si="194">SUM(AD109:AE109)</f>
        <v>0</v>
      </c>
      <c r="AD109" s="111"/>
      <c r="AE109" s="116"/>
      <c r="AF109" s="110">
        <f t="shared" ref="AF109" si="195">SUM(AG109:AL109)</f>
        <v>0</v>
      </c>
      <c r="AG109" s="111"/>
      <c r="AH109" s="112"/>
      <c r="AI109" s="112"/>
      <c r="AJ109" s="112"/>
      <c r="AK109" s="112"/>
      <c r="AL109" s="116"/>
      <c r="AM109" s="110">
        <f t="shared" ref="AM109" si="196">SUM(AN109:AP109)</f>
        <v>0</v>
      </c>
      <c r="AN109" s="111"/>
      <c r="AO109" s="112"/>
      <c r="AP109" s="116"/>
      <c r="AQ109" s="114">
        <f t="shared" ref="AQ109" si="197">SUM(AR109:AW109)</f>
        <v>0</v>
      </c>
      <c r="AR109" s="119"/>
      <c r="AS109" s="119"/>
      <c r="AT109" s="119"/>
      <c r="AU109" s="119"/>
      <c r="AV109" s="119"/>
      <c r="AW109" s="119"/>
      <c r="AX109" s="114">
        <f t="shared" ref="AX109" si="198">SUM(AY109:BO109)</f>
        <v>11286</v>
      </c>
      <c r="AY109" s="111"/>
      <c r="AZ109" s="112"/>
      <c r="BA109" s="112"/>
      <c r="BB109" s="112"/>
      <c r="BC109" s="112"/>
      <c r="BD109" s="112"/>
      <c r="BE109" s="112"/>
      <c r="BF109" s="112"/>
      <c r="BG109" s="112">
        <v>7500</v>
      </c>
      <c r="BH109" s="112"/>
      <c r="BI109" s="112">
        <v>586</v>
      </c>
      <c r="BJ109" s="112">
        <v>3200</v>
      </c>
      <c r="BK109" s="112"/>
      <c r="BL109" s="112"/>
      <c r="BM109" s="112"/>
      <c r="BN109" s="112"/>
      <c r="BO109" s="116"/>
      <c r="BP109" s="114">
        <f>SUM(BQ109:BR109)</f>
        <v>0</v>
      </c>
      <c r="BQ109" s="111"/>
      <c r="BR109" s="116"/>
      <c r="BS109" s="110">
        <f>SUM(BT109:BU109)</f>
        <v>0</v>
      </c>
      <c r="BT109" s="111"/>
      <c r="BU109" s="116"/>
    </row>
    <row r="110" spans="1:85" s="2" customFormat="1" hidden="1" x14ac:dyDescent="0.25">
      <c r="A110" s="89"/>
      <c r="B110" s="180" t="s">
        <v>170</v>
      </c>
      <c r="C110" s="107" t="s">
        <v>74</v>
      </c>
      <c r="D110" s="181" t="s">
        <v>9</v>
      </c>
      <c r="E110" s="182"/>
      <c r="F110" s="294"/>
      <c r="G110" s="94">
        <f t="shared" si="141"/>
        <v>0</v>
      </c>
      <c r="H110" s="184">
        <f t="shared" si="158"/>
        <v>0</v>
      </c>
      <c r="I110" s="111"/>
      <c r="J110" s="112"/>
      <c r="K110" s="116"/>
      <c r="L110" s="110">
        <f t="shared" si="142"/>
        <v>0</v>
      </c>
      <c r="M110" s="111"/>
      <c r="N110" s="116"/>
      <c r="O110" s="110">
        <f t="shared" si="143"/>
        <v>0</v>
      </c>
      <c r="P110" s="111"/>
      <c r="Q110" s="116"/>
      <c r="R110" s="110">
        <f t="shared" si="144"/>
        <v>0</v>
      </c>
      <c r="S110" s="111"/>
      <c r="T110" s="116"/>
      <c r="U110" s="183"/>
      <c r="V110" s="94">
        <f t="shared" si="61"/>
        <v>0</v>
      </c>
      <c r="W110" s="110">
        <f t="shared" si="62"/>
        <v>0</v>
      </c>
      <c r="X110" s="111"/>
      <c r="Y110" s="250"/>
      <c r="Z110" s="112"/>
      <c r="AA110" s="112"/>
      <c r="AB110" s="116"/>
      <c r="AC110" s="110">
        <f t="shared" si="63"/>
        <v>0</v>
      </c>
      <c r="AD110" s="111"/>
      <c r="AE110" s="116"/>
      <c r="AF110" s="110">
        <f t="shared" si="64"/>
        <v>0</v>
      </c>
      <c r="AG110" s="111"/>
      <c r="AH110" s="112"/>
      <c r="AI110" s="112"/>
      <c r="AJ110" s="112"/>
      <c r="AK110" s="112"/>
      <c r="AL110" s="116"/>
      <c r="AM110" s="110">
        <f t="shared" si="65"/>
        <v>0</v>
      </c>
      <c r="AN110" s="111"/>
      <c r="AO110" s="112"/>
      <c r="AP110" s="116"/>
      <c r="AQ110" s="114">
        <f t="shared" si="66"/>
        <v>0</v>
      </c>
      <c r="AR110" s="119"/>
      <c r="AS110" s="119"/>
      <c r="AT110" s="119"/>
      <c r="AU110" s="119"/>
      <c r="AV110" s="119"/>
      <c r="AW110" s="119"/>
      <c r="AX110" s="114">
        <f t="shared" si="67"/>
        <v>0</v>
      </c>
      <c r="AY110" s="111"/>
      <c r="AZ110" s="112"/>
      <c r="BA110" s="112"/>
      <c r="BB110" s="112"/>
      <c r="BC110" s="112"/>
      <c r="BD110" s="112"/>
      <c r="BE110" s="112"/>
      <c r="BF110" s="112"/>
      <c r="BG110" s="112"/>
      <c r="BH110" s="112"/>
      <c r="BI110" s="112"/>
      <c r="BJ110" s="112"/>
      <c r="BK110" s="112"/>
      <c r="BL110" s="112"/>
      <c r="BM110" s="112"/>
      <c r="BN110" s="112"/>
      <c r="BO110" s="116"/>
      <c r="BP110" s="114">
        <f t="shared" si="68"/>
        <v>0</v>
      </c>
      <c r="BQ110" s="111"/>
      <c r="BR110" s="116"/>
      <c r="BS110" s="110">
        <f t="shared" si="69"/>
        <v>0</v>
      </c>
      <c r="BT110" s="111"/>
      <c r="BU110" s="116"/>
    </row>
    <row r="111" spans="1:85" s="2" customFormat="1" x14ac:dyDescent="0.25">
      <c r="A111" s="89"/>
      <c r="B111" s="180">
        <v>168</v>
      </c>
      <c r="C111" s="107" t="s">
        <v>171</v>
      </c>
      <c r="D111" s="181" t="s">
        <v>9</v>
      </c>
      <c r="E111" s="182">
        <v>21</v>
      </c>
      <c r="F111" s="294"/>
      <c r="G111" s="94">
        <f t="shared" si="141"/>
        <v>0</v>
      </c>
      <c r="H111" s="184">
        <f t="shared" si="158"/>
        <v>0</v>
      </c>
      <c r="I111" s="111"/>
      <c r="J111" s="112"/>
      <c r="K111" s="116"/>
      <c r="L111" s="110">
        <f t="shared" si="142"/>
        <v>0</v>
      </c>
      <c r="M111" s="111"/>
      <c r="N111" s="116"/>
      <c r="O111" s="110">
        <f t="shared" si="143"/>
        <v>0</v>
      </c>
      <c r="P111" s="111"/>
      <c r="Q111" s="116"/>
      <c r="R111" s="110">
        <f t="shared" si="144"/>
        <v>0</v>
      </c>
      <c r="S111" s="111"/>
      <c r="T111" s="116"/>
      <c r="U111" s="183"/>
      <c r="V111" s="94">
        <f t="shared" si="61"/>
        <v>8741</v>
      </c>
      <c r="W111" s="110">
        <f t="shared" si="62"/>
        <v>0</v>
      </c>
      <c r="X111" s="111"/>
      <c r="Y111" s="250"/>
      <c r="Z111" s="112"/>
      <c r="AA111" s="112"/>
      <c r="AB111" s="116"/>
      <c r="AC111" s="110">
        <f t="shared" si="63"/>
        <v>0</v>
      </c>
      <c r="AD111" s="111"/>
      <c r="AE111" s="116"/>
      <c r="AF111" s="110">
        <f t="shared" si="64"/>
        <v>0</v>
      </c>
      <c r="AG111" s="111"/>
      <c r="AH111" s="112"/>
      <c r="AI111" s="112"/>
      <c r="AJ111" s="112"/>
      <c r="AK111" s="112"/>
      <c r="AL111" s="116"/>
      <c r="AM111" s="110">
        <f t="shared" si="65"/>
        <v>0</v>
      </c>
      <c r="AN111" s="111"/>
      <c r="AO111" s="112"/>
      <c r="AP111" s="116"/>
      <c r="AQ111" s="114">
        <f t="shared" si="66"/>
        <v>0</v>
      </c>
      <c r="AR111" s="119"/>
      <c r="AS111" s="119"/>
      <c r="AT111" s="119"/>
      <c r="AU111" s="119"/>
      <c r="AV111" s="119"/>
      <c r="AW111" s="119"/>
      <c r="AX111" s="114">
        <f t="shared" si="67"/>
        <v>8741</v>
      </c>
      <c r="AY111" s="111"/>
      <c r="AZ111" s="112"/>
      <c r="BA111" s="112"/>
      <c r="BB111" s="112"/>
      <c r="BC111" s="112"/>
      <c r="BD111" s="112"/>
      <c r="BE111" s="112"/>
      <c r="BF111" s="112"/>
      <c r="BG111" s="286">
        <v>7500</v>
      </c>
      <c r="BH111" s="112"/>
      <c r="BI111" s="112">
        <v>241</v>
      </c>
      <c r="BJ111" s="112">
        <v>1000</v>
      </c>
      <c r="BK111" s="112"/>
      <c r="BL111" s="112"/>
      <c r="BM111" s="112"/>
      <c r="BN111" s="112"/>
      <c r="BO111" s="116"/>
      <c r="BP111" s="114">
        <f t="shared" si="68"/>
        <v>0</v>
      </c>
      <c r="BQ111" s="111"/>
      <c r="BR111" s="116"/>
      <c r="BS111" s="110">
        <f t="shared" si="69"/>
        <v>0</v>
      </c>
      <c r="BT111" s="111"/>
      <c r="BU111" s="116"/>
    </row>
    <row r="112" spans="1:85" s="2" customFormat="1" x14ac:dyDescent="0.25">
      <c r="A112" s="89"/>
      <c r="B112" s="180" t="s">
        <v>172</v>
      </c>
      <c r="C112" s="107" t="s">
        <v>62</v>
      </c>
      <c r="D112" s="181" t="s">
        <v>9</v>
      </c>
      <c r="E112" s="182">
        <v>21</v>
      </c>
      <c r="F112" s="294"/>
      <c r="G112" s="94">
        <f t="shared" si="141"/>
        <v>0</v>
      </c>
      <c r="H112" s="184">
        <f t="shared" si="158"/>
        <v>0</v>
      </c>
      <c r="I112" s="111"/>
      <c r="J112" s="112"/>
      <c r="K112" s="116"/>
      <c r="L112" s="110">
        <f t="shared" si="142"/>
        <v>0</v>
      </c>
      <c r="M112" s="111"/>
      <c r="N112" s="116"/>
      <c r="O112" s="110">
        <f t="shared" si="143"/>
        <v>0</v>
      </c>
      <c r="P112" s="111"/>
      <c r="Q112" s="116"/>
      <c r="R112" s="110">
        <f t="shared" si="144"/>
        <v>0</v>
      </c>
      <c r="S112" s="111"/>
      <c r="T112" s="116"/>
      <c r="U112" s="183"/>
      <c r="V112" s="94">
        <f t="shared" si="61"/>
        <v>10873</v>
      </c>
      <c r="W112" s="110">
        <f t="shared" si="62"/>
        <v>0</v>
      </c>
      <c r="X112" s="111"/>
      <c r="Y112" s="250"/>
      <c r="Z112" s="112"/>
      <c r="AA112" s="112"/>
      <c r="AB112" s="116"/>
      <c r="AC112" s="110">
        <f t="shared" si="63"/>
        <v>0</v>
      </c>
      <c r="AD112" s="111"/>
      <c r="AE112" s="116"/>
      <c r="AF112" s="110">
        <f t="shared" si="64"/>
        <v>0</v>
      </c>
      <c r="AG112" s="111"/>
      <c r="AH112" s="112"/>
      <c r="AI112" s="112"/>
      <c r="AJ112" s="112"/>
      <c r="AK112" s="112"/>
      <c r="AL112" s="116"/>
      <c r="AM112" s="110">
        <f t="shared" si="65"/>
        <v>0</v>
      </c>
      <c r="AN112" s="111"/>
      <c r="AO112" s="112"/>
      <c r="AP112" s="116"/>
      <c r="AQ112" s="114">
        <f t="shared" si="66"/>
        <v>0</v>
      </c>
      <c r="AR112" s="119"/>
      <c r="AS112" s="119"/>
      <c r="AT112" s="119"/>
      <c r="AU112" s="119"/>
      <c r="AV112" s="119"/>
      <c r="AW112" s="119"/>
      <c r="AX112" s="114">
        <f t="shared" si="67"/>
        <v>10873</v>
      </c>
      <c r="AY112" s="111"/>
      <c r="AZ112" s="112"/>
      <c r="BA112" s="112"/>
      <c r="BB112" s="112"/>
      <c r="BC112" s="112"/>
      <c r="BD112" s="112"/>
      <c r="BE112" s="112"/>
      <c r="BF112" s="112"/>
      <c r="BG112" s="112">
        <v>7500</v>
      </c>
      <c r="BH112" s="112"/>
      <c r="BI112" s="112">
        <v>573</v>
      </c>
      <c r="BJ112" s="112">
        <v>2800</v>
      </c>
      <c r="BK112" s="112"/>
      <c r="BL112" s="112"/>
      <c r="BM112" s="112"/>
      <c r="BN112" s="112"/>
      <c r="BO112" s="116"/>
      <c r="BP112" s="114">
        <f t="shared" si="68"/>
        <v>0</v>
      </c>
      <c r="BQ112" s="111"/>
      <c r="BR112" s="116"/>
      <c r="BS112" s="110">
        <f t="shared" si="69"/>
        <v>0</v>
      </c>
      <c r="BT112" s="111"/>
      <c r="BU112" s="116"/>
    </row>
    <row r="113" spans="1:73" s="2" customFormat="1" x14ac:dyDescent="0.25">
      <c r="A113" s="89"/>
      <c r="B113" s="180" t="s">
        <v>173</v>
      </c>
      <c r="C113" s="107" t="s">
        <v>63</v>
      </c>
      <c r="D113" s="181" t="s">
        <v>9</v>
      </c>
      <c r="E113" s="182">
        <v>21</v>
      </c>
      <c r="F113" s="294"/>
      <c r="G113" s="94">
        <f t="shared" si="141"/>
        <v>0</v>
      </c>
      <c r="H113" s="184">
        <f t="shared" si="158"/>
        <v>0</v>
      </c>
      <c r="I113" s="111"/>
      <c r="J113" s="112"/>
      <c r="K113" s="116"/>
      <c r="L113" s="110">
        <f t="shared" si="142"/>
        <v>0</v>
      </c>
      <c r="M113" s="111"/>
      <c r="N113" s="116"/>
      <c r="O113" s="110">
        <f t="shared" si="143"/>
        <v>0</v>
      </c>
      <c r="P113" s="111"/>
      <c r="Q113" s="116"/>
      <c r="R113" s="110">
        <f t="shared" si="144"/>
        <v>0</v>
      </c>
      <c r="S113" s="111"/>
      <c r="T113" s="116"/>
      <c r="U113" s="183"/>
      <c r="V113" s="94">
        <f t="shared" si="61"/>
        <v>9952</v>
      </c>
      <c r="W113" s="110">
        <f t="shared" si="62"/>
        <v>0</v>
      </c>
      <c r="X113" s="111"/>
      <c r="Y113" s="250"/>
      <c r="Z113" s="112"/>
      <c r="AA113" s="112"/>
      <c r="AB113" s="116"/>
      <c r="AC113" s="110">
        <f t="shared" si="63"/>
        <v>0</v>
      </c>
      <c r="AD113" s="111"/>
      <c r="AE113" s="116"/>
      <c r="AF113" s="110">
        <f t="shared" si="64"/>
        <v>0</v>
      </c>
      <c r="AG113" s="111"/>
      <c r="AH113" s="112"/>
      <c r="AI113" s="112"/>
      <c r="AJ113" s="112"/>
      <c r="AK113" s="112"/>
      <c r="AL113" s="116"/>
      <c r="AM113" s="110">
        <f t="shared" si="65"/>
        <v>0</v>
      </c>
      <c r="AN113" s="111"/>
      <c r="AO113" s="112"/>
      <c r="AP113" s="116"/>
      <c r="AQ113" s="114">
        <f t="shared" si="66"/>
        <v>0</v>
      </c>
      <c r="AR113" s="119"/>
      <c r="AS113" s="119">
        <v>-500</v>
      </c>
      <c r="AT113" s="119">
        <v>500</v>
      </c>
      <c r="AU113" s="119"/>
      <c r="AV113" s="119"/>
      <c r="AW113" s="119"/>
      <c r="AX113" s="114">
        <f t="shared" si="67"/>
        <v>9952</v>
      </c>
      <c r="AY113" s="111">
        <v>-150</v>
      </c>
      <c r="AZ113" s="112"/>
      <c r="BA113" s="112"/>
      <c r="BB113" s="112"/>
      <c r="BC113" s="112">
        <f>-157-325</f>
        <v>-482</v>
      </c>
      <c r="BD113" s="112"/>
      <c r="BE113" s="112"/>
      <c r="BF113" s="112"/>
      <c r="BG113" s="112">
        <v>7500</v>
      </c>
      <c r="BH113" s="112"/>
      <c r="BI113" s="112">
        <f>352+632</f>
        <v>984</v>
      </c>
      <c r="BJ113" s="112">
        <v>2100</v>
      </c>
      <c r="BK113" s="112"/>
      <c r="BL113" s="112"/>
      <c r="BM113" s="112"/>
      <c r="BN113" s="112"/>
      <c r="BO113" s="116"/>
      <c r="BP113" s="114">
        <f t="shared" si="68"/>
        <v>0</v>
      </c>
      <c r="BQ113" s="111"/>
      <c r="BR113" s="116"/>
      <c r="BS113" s="110">
        <f t="shared" si="69"/>
        <v>0</v>
      </c>
      <c r="BT113" s="111"/>
      <c r="BU113" s="116"/>
    </row>
    <row r="114" spans="1:73" s="2" customFormat="1" x14ac:dyDescent="0.25">
      <c r="A114" s="89"/>
      <c r="B114" s="180" t="s">
        <v>174</v>
      </c>
      <c r="C114" s="107" t="s">
        <v>64</v>
      </c>
      <c r="D114" s="181" t="s">
        <v>9</v>
      </c>
      <c r="E114" s="182">
        <v>21</v>
      </c>
      <c r="F114" s="294"/>
      <c r="G114" s="94">
        <f t="shared" si="141"/>
        <v>0</v>
      </c>
      <c r="H114" s="184">
        <f t="shared" si="158"/>
        <v>0</v>
      </c>
      <c r="I114" s="111"/>
      <c r="J114" s="112"/>
      <c r="K114" s="116"/>
      <c r="L114" s="110">
        <f t="shared" si="142"/>
        <v>0</v>
      </c>
      <c r="M114" s="111"/>
      <c r="N114" s="116"/>
      <c r="O114" s="110">
        <f t="shared" si="143"/>
        <v>0</v>
      </c>
      <c r="P114" s="111"/>
      <c r="Q114" s="116"/>
      <c r="R114" s="110">
        <f t="shared" si="144"/>
        <v>0</v>
      </c>
      <c r="S114" s="111"/>
      <c r="T114" s="116"/>
      <c r="U114" s="183"/>
      <c r="V114" s="94">
        <f t="shared" si="61"/>
        <v>7095</v>
      </c>
      <c r="W114" s="110">
        <f t="shared" si="62"/>
        <v>0</v>
      </c>
      <c r="X114" s="111"/>
      <c r="Y114" s="250"/>
      <c r="Z114" s="112"/>
      <c r="AA114" s="112"/>
      <c r="AB114" s="116"/>
      <c r="AC114" s="110">
        <f t="shared" si="63"/>
        <v>0</v>
      </c>
      <c r="AD114" s="111"/>
      <c r="AE114" s="116"/>
      <c r="AF114" s="110">
        <f t="shared" si="64"/>
        <v>0</v>
      </c>
      <c r="AG114" s="111"/>
      <c r="AH114" s="112"/>
      <c r="AI114" s="112"/>
      <c r="AJ114" s="112"/>
      <c r="AK114" s="112"/>
      <c r="AL114" s="116"/>
      <c r="AM114" s="110">
        <f t="shared" si="65"/>
        <v>0</v>
      </c>
      <c r="AN114" s="111"/>
      <c r="AO114" s="112"/>
      <c r="AP114" s="116"/>
      <c r="AQ114" s="114">
        <f t="shared" si="66"/>
        <v>0</v>
      </c>
      <c r="AR114" s="119"/>
      <c r="AS114" s="119"/>
      <c r="AT114" s="119"/>
      <c r="AU114" s="119"/>
      <c r="AV114" s="119"/>
      <c r="AW114" s="119"/>
      <c r="AX114" s="114">
        <f t="shared" si="67"/>
        <v>7095</v>
      </c>
      <c r="AY114" s="111"/>
      <c r="AZ114" s="112"/>
      <c r="BA114" s="112"/>
      <c r="BB114" s="112"/>
      <c r="BC114" s="112"/>
      <c r="BD114" s="112"/>
      <c r="BE114" s="112"/>
      <c r="BF114" s="112"/>
      <c r="BG114" s="112"/>
      <c r="BH114" s="112"/>
      <c r="BI114" s="112">
        <v>606</v>
      </c>
      <c r="BJ114" s="112">
        <f>2689+3800</f>
        <v>6489</v>
      </c>
      <c r="BK114" s="112"/>
      <c r="BL114" s="112"/>
      <c r="BM114" s="112"/>
      <c r="BN114" s="112"/>
      <c r="BO114" s="116"/>
      <c r="BP114" s="114">
        <f t="shared" si="68"/>
        <v>0</v>
      </c>
      <c r="BQ114" s="111"/>
      <c r="BR114" s="116"/>
      <c r="BS114" s="110">
        <f t="shared" si="69"/>
        <v>0</v>
      </c>
      <c r="BT114" s="111"/>
      <c r="BU114" s="116"/>
    </row>
    <row r="115" spans="1:73" s="2" customFormat="1" x14ac:dyDescent="0.25">
      <c r="A115" s="89"/>
      <c r="B115" s="180" t="s">
        <v>175</v>
      </c>
      <c r="C115" s="107" t="s">
        <v>65</v>
      </c>
      <c r="D115" s="181" t="s">
        <v>9</v>
      </c>
      <c r="E115" s="182">
        <v>21</v>
      </c>
      <c r="F115" s="294"/>
      <c r="G115" s="94">
        <f t="shared" si="141"/>
        <v>0</v>
      </c>
      <c r="H115" s="184">
        <f t="shared" si="158"/>
        <v>0</v>
      </c>
      <c r="I115" s="111"/>
      <c r="J115" s="112"/>
      <c r="K115" s="116"/>
      <c r="L115" s="110">
        <f t="shared" si="142"/>
        <v>0</v>
      </c>
      <c r="M115" s="111"/>
      <c r="N115" s="116"/>
      <c r="O115" s="110">
        <f t="shared" si="143"/>
        <v>0</v>
      </c>
      <c r="P115" s="111"/>
      <c r="Q115" s="116"/>
      <c r="R115" s="110">
        <f t="shared" si="144"/>
        <v>0</v>
      </c>
      <c r="S115" s="111"/>
      <c r="T115" s="116"/>
      <c r="U115" s="183"/>
      <c r="V115" s="94">
        <f t="shared" si="61"/>
        <v>1313</v>
      </c>
      <c r="W115" s="110">
        <f t="shared" si="62"/>
        <v>0</v>
      </c>
      <c r="X115" s="111"/>
      <c r="Y115" s="250"/>
      <c r="Z115" s="112"/>
      <c r="AA115" s="112"/>
      <c r="AB115" s="116"/>
      <c r="AC115" s="110">
        <f t="shared" si="63"/>
        <v>0</v>
      </c>
      <c r="AD115" s="111"/>
      <c r="AE115" s="116"/>
      <c r="AF115" s="110">
        <f t="shared" si="64"/>
        <v>0</v>
      </c>
      <c r="AG115" s="111"/>
      <c r="AH115" s="112"/>
      <c r="AI115" s="112"/>
      <c r="AJ115" s="112"/>
      <c r="AK115" s="112"/>
      <c r="AL115" s="116"/>
      <c r="AM115" s="110">
        <f t="shared" si="65"/>
        <v>0</v>
      </c>
      <c r="AN115" s="111"/>
      <c r="AO115" s="112"/>
      <c r="AP115" s="116"/>
      <c r="AQ115" s="114">
        <f t="shared" si="66"/>
        <v>0</v>
      </c>
      <c r="AR115" s="119"/>
      <c r="AS115" s="119"/>
      <c r="AT115" s="119"/>
      <c r="AU115" s="119"/>
      <c r="AV115" s="119"/>
      <c r="AW115" s="119"/>
      <c r="AX115" s="114">
        <f t="shared" si="67"/>
        <v>1313</v>
      </c>
      <c r="AY115" s="111"/>
      <c r="AZ115" s="112"/>
      <c r="BA115" s="112"/>
      <c r="BB115" s="112"/>
      <c r="BC115" s="112"/>
      <c r="BD115" s="112"/>
      <c r="BE115" s="112"/>
      <c r="BF115" s="112"/>
      <c r="BG115" s="112"/>
      <c r="BH115" s="112"/>
      <c r="BI115" s="112">
        <v>313</v>
      </c>
      <c r="BJ115" s="112">
        <v>1000</v>
      </c>
      <c r="BK115" s="112"/>
      <c r="BL115" s="112"/>
      <c r="BM115" s="112"/>
      <c r="BN115" s="112"/>
      <c r="BO115" s="116"/>
      <c r="BP115" s="114">
        <f t="shared" si="68"/>
        <v>0</v>
      </c>
      <c r="BQ115" s="111"/>
      <c r="BR115" s="116"/>
      <c r="BS115" s="110">
        <f t="shared" si="69"/>
        <v>0</v>
      </c>
      <c r="BT115" s="111"/>
      <c r="BU115" s="116"/>
    </row>
    <row r="116" spans="1:73" s="2" customFormat="1" x14ac:dyDescent="0.25">
      <c r="A116" s="89"/>
      <c r="B116" s="180" t="s">
        <v>176</v>
      </c>
      <c r="C116" s="107" t="s">
        <v>71</v>
      </c>
      <c r="D116" s="181" t="s">
        <v>9</v>
      </c>
      <c r="E116" s="182">
        <v>21</v>
      </c>
      <c r="F116" s="294"/>
      <c r="G116" s="94">
        <f>SUM(U116,R116,O116,L116,H116)</f>
        <v>0</v>
      </c>
      <c r="H116" s="184">
        <f t="shared" si="158"/>
        <v>0</v>
      </c>
      <c r="I116" s="111"/>
      <c r="J116" s="112"/>
      <c r="K116" s="116"/>
      <c r="L116" s="110">
        <f t="shared" si="142"/>
        <v>0</v>
      </c>
      <c r="M116" s="111"/>
      <c r="N116" s="116"/>
      <c r="O116" s="110">
        <f t="shared" si="143"/>
        <v>0</v>
      </c>
      <c r="P116" s="111"/>
      <c r="Q116" s="116"/>
      <c r="R116" s="110">
        <f t="shared" si="144"/>
        <v>0</v>
      </c>
      <c r="S116" s="111"/>
      <c r="T116" s="116"/>
      <c r="U116" s="183"/>
      <c r="V116" s="94">
        <f t="shared" si="61"/>
        <v>932</v>
      </c>
      <c r="W116" s="110">
        <f t="shared" si="62"/>
        <v>0</v>
      </c>
      <c r="X116" s="111"/>
      <c r="Y116" s="250"/>
      <c r="Z116" s="112"/>
      <c r="AA116" s="112"/>
      <c r="AB116" s="116"/>
      <c r="AC116" s="110">
        <f t="shared" si="63"/>
        <v>0</v>
      </c>
      <c r="AD116" s="111"/>
      <c r="AE116" s="116"/>
      <c r="AF116" s="110">
        <f t="shared" si="64"/>
        <v>0</v>
      </c>
      <c r="AG116" s="111"/>
      <c r="AH116" s="112"/>
      <c r="AI116" s="112"/>
      <c r="AJ116" s="112"/>
      <c r="AK116" s="112"/>
      <c r="AL116" s="116"/>
      <c r="AM116" s="110">
        <f t="shared" si="65"/>
        <v>0</v>
      </c>
      <c r="AN116" s="111"/>
      <c r="AO116" s="112"/>
      <c r="AP116" s="116"/>
      <c r="AQ116" s="114">
        <f t="shared" si="66"/>
        <v>0</v>
      </c>
      <c r="AR116" s="119"/>
      <c r="AS116" s="119"/>
      <c r="AT116" s="119"/>
      <c r="AU116" s="119"/>
      <c r="AV116" s="119"/>
      <c r="AW116" s="119"/>
      <c r="AX116" s="114">
        <f t="shared" si="67"/>
        <v>932</v>
      </c>
      <c r="AY116" s="111"/>
      <c r="AZ116" s="112"/>
      <c r="BA116" s="112"/>
      <c r="BB116" s="112"/>
      <c r="BC116" s="112"/>
      <c r="BD116" s="112"/>
      <c r="BE116" s="112"/>
      <c r="BF116" s="112"/>
      <c r="BG116" s="112"/>
      <c r="BH116" s="112"/>
      <c r="BI116" s="112">
        <v>332</v>
      </c>
      <c r="BJ116" s="112">
        <v>600</v>
      </c>
      <c r="BK116" s="112"/>
      <c r="BL116" s="112"/>
      <c r="BM116" s="112"/>
      <c r="BN116" s="112"/>
      <c r="BO116" s="116"/>
      <c r="BP116" s="114">
        <f t="shared" si="68"/>
        <v>0</v>
      </c>
      <c r="BQ116" s="111"/>
      <c r="BR116" s="116"/>
      <c r="BS116" s="110">
        <f t="shared" si="69"/>
        <v>0</v>
      </c>
      <c r="BT116" s="111"/>
      <c r="BU116" s="116"/>
    </row>
    <row r="117" spans="1:73" s="2" customFormat="1" x14ac:dyDescent="0.25">
      <c r="A117" s="89"/>
      <c r="B117" s="180" t="s">
        <v>177</v>
      </c>
      <c r="C117" s="107" t="s">
        <v>66</v>
      </c>
      <c r="D117" s="181" t="s">
        <v>9</v>
      </c>
      <c r="E117" s="182">
        <v>21</v>
      </c>
      <c r="F117" s="294"/>
      <c r="G117" s="94">
        <f t="shared" si="141"/>
        <v>0</v>
      </c>
      <c r="H117" s="184">
        <f t="shared" si="158"/>
        <v>0</v>
      </c>
      <c r="I117" s="111"/>
      <c r="J117" s="112"/>
      <c r="K117" s="116"/>
      <c r="L117" s="110">
        <f t="shared" si="142"/>
        <v>0</v>
      </c>
      <c r="M117" s="111"/>
      <c r="N117" s="116"/>
      <c r="O117" s="110">
        <f t="shared" si="143"/>
        <v>0</v>
      </c>
      <c r="P117" s="111"/>
      <c r="Q117" s="116"/>
      <c r="R117" s="110">
        <f t="shared" si="144"/>
        <v>0</v>
      </c>
      <c r="S117" s="111"/>
      <c r="T117" s="116"/>
      <c r="U117" s="183"/>
      <c r="V117" s="94">
        <f t="shared" si="61"/>
        <v>19170</v>
      </c>
      <c r="W117" s="110">
        <f t="shared" si="62"/>
        <v>0</v>
      </c>
      <c r="X117" s="111"/>
      <c r="Y117" s="250"/>
      <c r="Z117" s="112"/>
      <c r="AA117" s="112"/>
      <c r="AB117" s="116"/>
      <c r="AC117" s="110">
        <f t="shared" si="63"/>
        <v>0</v>
      </c>
      <c r="AD117" s="111"/>
      <c r="AE117" s="116"/>
      <c r="AF117" s="110">
        <f t="shared" si="64"/>
        <v>0</v>
      </c>
      <c r="AG117" s="111"/>
      <c r="AH117" s="112"/>
      <c r="AI117" s="112"/>
      <c r="AJ117" s="112"/>
      <c r="AK117" s="112"/>
      <c r="AL117" s="116"/>
      <c r="AM117" s="110">
        <f t="shared" si="65"/>
        <v>0</v>
      </c>
      <c r="AN117" s="111"/>
      <c r="AO117" s="112"/>
      <c r="AP117" s="116"/>
      <c r="AQ117" s="114">
        <f t="shared" si="66"/>
        <v>7371</v>
      </c>
      <c r="AR117" s="119"/>
      <c r="AS117" s="119">
        <v>5509</v>
      </c>
      <c r="AT117" s="119"/>
      <c r="AU117" s="119"/>
      <c r="AV117" s="119"/>
      <c r="AW117" s="119">
        <v>1862</v>
      </c>
      <c r="AX117" s="114">
        <f t="shared" si="67"/>
        <v>11799</v>
      </c>
      <c r="AY117" s="111"/>
      <c r="AZ117" s="112"/>
      <c r="BA117" s="112"/>
      <c r="BB117" s="112"/>
      <c r="BC117" s="112"/>
      <c r="BD117" s="112"/>
      <c r="BE117" s="112"/>
      <c r="BF117" s="112"/>
      <c r="BG117" s="112">
        <v>7500</v>
      </c>
      <c r="BH117" s="112"/>
      <c r="BI117" s="112">
        <v>599</v>
      </c>
      <c r="BJ117" s="112">
        <v>3700</v>
      </c>
      <c r="BK117" s="112"/>
      <c r="BL117" s="112"/>
      <c r="BM117" s="112"/>
      <c r="BN117" s="112"/>
      <c r="BO117" s="116"/>
      <c r="BP117" s="114">
        <f t="shared" si="68"/>
        <v>0</v>
      </c>
      <c r="BQ117" s="111"/>
      <c r="BR117" s="116"/>
      <c r="BS117" s="110">
        <f t="shared" si="69"/>
        <v>0</v>
      </c>
      <c r="BT117" s="111"/>
      <c r="BU117" s="116"/>
    </row>
    <row r="118" spans="1:73" s="2" customFormat="1" x14ac:dyDescent="0.25">
      <c r="A118" s="89"/>
      <c r="B118" s="180" t="s">
        <v>178</v>
      </c>
      <c r="C118" s="107" t="s">
        <v>37</v>
      </c>
      <c r="D118" s="181" t="s">
        <v>9</v>
      </c>
      <c r="E118" s="182">
        <v>21</v>
      </c>
      <c r="F118" s="294"/>
      <c r="G118" s="94">
        <f>SUM(U118,R118,O118,L118,H118)</f>
        <v>0</v>
      </c>
      <c r="H118" s="184">
        <f t="shared" si="158"/>
        <v>0</v>
      </c>
      <c r="I118" s="111"/>
      <c r="J118" s="112"/>
      <c r="K118" s="116"/>
      <c r="L118" s="110">
        <f t="shared" si="142"/>
        <v>0</v>
      </c>
      <c r="M118" s="111"/>
      <c r="N118" s="116"/>
      <c r="O118" s="110">
        <f t="shared" si="143"/>
        <v>0</v>
      </c>
      <c r="P118" s="111"/>
      <c r="Q118" s="116"/>
      <c r="R118" s="110">
        <f t="shared" si="144"/>
        <v>0</v>
      </c>
      <c r="S118" s="111"/>
      <c r="T118" s="116"/>
      <c r="U118" s="183"/>
      <c r="V118" s="94">
        <f t="shared" si="61"/>
        <v>0</v>
      </c>
      <c r="W118" s="110">
        <f t="shared" si="62"/>
        <v>0</v>
      </c>
      <c r="X118" s="111"/>
      <c r="Y118" s="250"/>
      <c r="Z118" s="112"/>
      <c r="AA118" s="112"/>
      <c r="AB118" s="116"/>
      <c r="AC118" s="110">
        <f t="shared" si="63"/>
        <v>0</v>
      </c>
      <c r="AD118" s="111"/>
      <c r="AE118" s="116"/>
      <c r="AF118" s="110">
        <f t="shared" si="64"/>
        <v>0</v>
      </c>
      <c r="AG118" s="111"/>
      <c r="AH118" s="112"/>
      <c r="AI118" s="112"/>
      <c r="AJ118" s="112"/>
      <c r="AK118" s="112"/>
      <c r="AL118" s="116"/>
      <c r="AM118" s="110">
        <f t="shared" si="65"/>
        <v>0</v>
      </c>
      <c r="AN118" s="111"/>
      <c r="AO118" s="112"/>
      <c r="AP118" s="116"/>
      <c r="AQ118" s="114">
        <f t="shared" si="66"/>
        <v>0</v>
      </c>
      <c r="AR118" s="119"/>
      <c r="AS118" s="119"/>
      <c r="AT118" s="119"/>
      <c r="AU118" s="119"/>
      <c r="AV118" s="119"/>
      <c r="AW118" s="119"/>
      <c r="AX118" s="114">
        <f t="shared" si="67"/>
        <v>0</v>
      </c>
      <c r="AY118" s="111"/>
      <c r="AZ118" s="112"/>
      <c r="BA118" s="112"/>
      <c r="BB118" s="112"/>
      <c r="BC118" s="112"/>
      <c r="BD118" s="112"/>
      <c r="BE118" s="112"/>
      <c r="BF118" s="112"/>
      <c r="BG118" s="112"/>
      <c r="BH118" s="112"/>
      <c r="BI118" s="112"/>
      <c r="BJ118" s="112"/>
      <c r="BK118" s="112"/>
      <c r="BL118" s="112"/>
      <c r="BM118" s="112"/>
      <c r="BN118" s="112"/>
      <c r="BO118" s="116"/>
      <c r="BP118" s="114">
        <f t="shared" si="68"/>
        <v>0</v>
      </c>
      <c r="BQ118" s="111"/>
      <c r="BR118" s="116"/>
      <c r="BS118" s="110">
        <f t="shared" si="69"/>
        <v>0</v>
      </c>
      <c r="BT118" s="111"/>
      <c r="BU118" s="116"/>
    </row>
    <row r="119" spans="1:73" s="2" customFormat="1" x14ac:dyDescent="0.25">
      <c r="A119" s="89"/>
      <c r="B119" s="180" t="s">
        <v>179</v>
      </c>
      <c r="C119" s="107" t="s">
        <v>67</v>
      </c>
      <c r="D119" s="181" t="s">
        <v>9</v>
      </c>
      <c r="E119" s="182">
        <v>21</v>
      </c>
      <c r="F119" s="294"/>
      <c r="G119" s="94">
        <f t="shared" si="141"/>
        <v>0</v>
      </c>
      <c r="H119" s="184">
        <f t="shared" si="158"/>
        <v>0</v>
      </c>
      <c r="I119" s="111"/>
      <c r="J119" s="112"/>
      <c r="K119" s="116"/>
      <c r="L119" s="110">
        <f t="shared" si="142"/>
        <v>0</v>
      </c>
      <c r="M119" s="111"/>
      <c r="N119" s="116"/>
      <c r="O119" s="110">
        <f t="shared" si="143"/>
        <v>0</v>
      </c>
      <c r="P119" s="111"/>
      <c r="Q119" s="116"/>
      <c r="R119" s="110">
        <f t="shared" si="144"/>
        <v>0</v>
      </c>
      <c r="S119" s="111"/>
      <c r="T119" s="116"/>
      <c r="U119" s="183"/>
      <c r="V119" s="94">
        <f t="shared" si="61"/>
        <v>2271</v>
      </c>
      <c r="W119" s="110">
        <f t="shared" si="62"/>
        <v>0</v>
      </c>
      <c r="X119" s="111"/>
      <c r="Y119" s="250"/>
      <c r="Z119" s="112"/>
      <c r="AA119" s="112"/>
      <c r="AB119" s="116"/>
      <c r="AC119" s="110">
        <f t="shared" si="63"/>
        <v>0</v>
      </c>
      <c r="AD119" s="111"/>
      <c r="AE119" s="116"/>
      <c r="AF119" s="110">
        <f t="shared" si="64"/>
        <v>0</v>
      </c>
      <c r="AG119" s="111"/>
      <c r="AH119" s="112"/>
      <c r="AI119" s="112"/>
      <c r="AJ119" s="112"/>
      <c r="AK119" s="112"/>
      <c r="AL119" s="116"/>
      <c r="AM119" s="110">
        <f t="shared" si="65"/>
        <v>0</v>
      </c>
      <c r="AN119" s="111"/>
      <c r="AO119" s="112"/>
      <c r="AP119" s="116"/>
      <c r="AQ119" s="114">
        <f t="shared" si="66"/>
        <v>0</v>
      </c>
      <c r="AR119" s="119"/>
      <c r="AS119" s="119"/>
      <c r="AT119" s="119"/>
      <c r="AU119" s="119"/>
      <c r="AV119" s="119"/>
      <c r="AW119" s="119"/>
      <c r="AX119" s="114">
        <f t="shared" si="67"/>
        <v>2271</v>
      </c>
      <c r="AY119" s="111"/>
      <c r="AZ119" s="112"/>
      <c r="BA119" s="112"/>
      <c r="BB119" s="112">
        <v>-1500</v>
      </c>
      <c r="BC119" s="112"/>
      <c r="BD119" s="112"/>
      <c r="BE119" s="112"/>
      <c r="BF119" s="112"/>
      <c r="BG119" s="112">
        <v>5000</v>
      </c>
      <c r="BH119" s="112"/>
      <c r="BI119" s="112">
        <v>371</v>
      </c>
      <c r="BJ119" s="112">
        <v>-3100</v>
      </c>
      <c r="BK119" s="112">
        <v>1500</v>
      </c>
      <c r="BL119" s="112"/>
      <c r="BM119" s="112"/>
      <c r="BN119" s="112"/>
      <c r="BO119" s="116"/>
      <c r="BP119" s="114">
        <f t="shared" si="68"/>
        <v>0</v>
      </c>
      <c r="BQ119" s="111"/>
      <c r="BR119" s="116"/>
      <c r="BS119" s="110">
        <f t="shared" si="69"/>
        <v>0</v>
      </c>
      <c r="BT119" s="111"/>
      <c r="BU119" s="116"/>
    </row>
    <row r="120" spans="1:73" s="2" customFormat="1" x14ac:dyDescent="0.25">
      <c r="A120" s="89"/>
      <c r="B120" s="180" t="s">
        <v>180</v>
      </c>
      <c r="C120" s="107" t="s">
        <v>68</v>
      </c>
      <c r="D120" s="181" t="s">
        <v>9</v>
      </c>
      <c r="E120" s="182">
        <v>21</v>
      </c>
      <c r="F120" s="294" t="s">
        <v>227</v>
      </c>
      <c r="G120" s="94">
        <f t="shared" si="141"/>
        <v>0</v>
      </c>
      <c r="H120" s="184">
        <f t="shared" si="158"/>
        <v>0</v>
      </c>
      <c r="I120" s="111"/>
      <c r="J120" s="112"/>
      <c r="K120" s="116"/>
      <c r="L120" s="110">
        <f t="shared" si="142"/>
        <v>0</v>
      </c>
      <c r="M120" s="111"/>
      <c r="N120" s="116"/>
      <c r="O120" s="110">
        <f t="shared" si="143"/>
        <v>0</v>
      </c>
      <c r="P120" s="111"/>
      <c r="Q120" s="116"/>
      <c r="R120" s="110">
        <f t="shared" si="144"/>
        <v>0</v>
      </c>
      <c r="S120" s="111"/>
      <c r="T120" s="116"/>
      <c r="U120" s="183"/>
      <c r="V120" s="94">
        <f t="shared" si="61"/>
        <v>1600</v>
      </c>
      <c r="W120" s="110">
        <f t="shared" si="62"/>
        <v>0</v>
      </c>
      <c r="X120" s="111"/>
      <c r="Y120" s="250"/>
      <c r="Z120" s="112"/>
      <c r="AA120" s="112"/>
      <c r="AB120" s="116"/>
      <c r="AC120" s="110">
        <f t="shared" si="63"/>
        <v>0</v>
      </c>
      <c r="AD120" s="111"/>
      <c r="AE120" s="116"/>
      <c r="AF120" s="110">
        <f t="shared" si="64"/>
        <v>0</v>
      </c>
      <c r="AG120" s="111"/>
      <c r="AH120" s="112"/>
      <c r="AI120" s="112"/>
      <c r="AJ120" s="112"/>
      <c r="AK120" s="112"/>
      <c r="AL120" s="116"/>
      <c r="AM120" s="110">
        <f t="shared" si="65"/>
        <v>0</v>
      </c>
      <c r="AN120" s="111"/>
      <c r="AO120" s="112"/>
      <c r="AP120" s="116"/>
      <c r="AQ120" s="114">
        <f t="shared" si="66"/>
        <v>1600</v>
      </c>
      <c r="AR120" s="119"/>
      <c r="AS120" s="119">
        <v>1196</v>
      </c>
      <c r="AT120" s="119"/>
      <c r="AU120" s="119"/>
      <c r="AV120" s="119"/>
      <c r="AW120" s="119">
        <f>394+10</f>
        <v>404</v>
      </c>
      <c r="AX120" s="114">
        <f t="shared" si="67"/>
        <v>0</v>
      </c>
      <c r="AY120" s="111"/>
      <c r="AZ120" s="112"/>
      <c r="BA120" s="112"/>
      <c r="BB120" s="112"/>
      <c r="BC120" s="112"/>
      <c r="BD120" s="112"/>
      <c r="BE120" s="112"/>
      <c r="BF120" s="112"/>
      <c r="BG120" s="112"/>
      <c r="BH120" s="112"/>
      <c r="BI120" s="112"/>
      <c r="BJ120" s="112"/>
      <c r="BK120" s="112"/>
      <c r="BL120" s="112"/>
      <c r="BM120" s="112"/>
      <c r="BN120" s="112"/>
      <c r="BO120" s="116"/>
      <c r="BP120" s="114">
        <f t="shared" si="68"/>
        <v>0</v>
      </c>
      <c r="BQ120" s="111"/>
      <c r="BR120" s="116"/>
      <c r="BS120" s="110">
        <f t="shared" si="69"/>
        <v>0</v>
      </c>
      <c r="BT120" s="111"/>
      <c r="BU120" s="116"/>
    </row>
    <row r="121" spans="1:73" s="2" customFormat="1" x14ac:dyDescent="0.25">
      <c r="A121" s="89"/>
      <c r="B121" s="180" t="s">
        <v>180</v>
      </c>
      <c r="C121" s="107" t="s">
        <v>68</v>
      </c>
      <c r="D121" s="181" t="s">
        <v>9</v>
      </c>
      <c r="E121" s="182">
        <v>21</v>
      </c>
      <c r="F121" s="294"/>
      <c r="G121" s="94">
        <f t="shared" ref="G121" si="199">SUM(U121,R121,O121,L121,H121)</f>
        <v>0</v>
      </c>
      <c r="H121" s="184">
        <f t="shared" ref="H121" si="200">SUM(I121:K121)</f>
        <v>0</v>
      </c>
      <c r="I121" s="111"/>
      <c r="J121" s="112"/>
      <c r="K121" s="116"/>
      <c r="L121" s="110">
        <f t="shared" ref="L121" si="201">SUM(M121:N121)</f>
        <v>0</v>
      </c>
      <c r="M121" s="111"/>
      <c r="N121" s="116"/>
      <c r="O121" s="110">
        <f t="shared" ref="O121" si="202">SUM(P121:Q121)</f>
        <v>0</v>
      </c>
      <c r="P121" s="111"/>
      <c r="Q121" s="116"/>
      <c r="R121" s="110">
        <f t="shared" ref="R121" si="203">SUM(S121:T121)</f>
        <v>0</v>
      </c>
      <c r="S121" s="111"/>
      <c r="T121" s="116"/>
      <c r="U121" s="183"/>
      <c r="V121" s="94">
        <f t="shared" ref="V121" si="204">SUM(W121,AC121,AF121,AM121,AQ121,AX121,BP121,BS121)</f>
        <v>14930</v>
      </c>
      <c r="W121" s="110">
        <f t="shared" ref="W121" si="205">SUM(X121:AB121)</f>
        <v>0</v>
      </c>
      <c r="X121" s="111"/>
      <c r="Y121" s="250"/>
      <c r="Z121" s="112"/>
      <c r="AA121" s="112"/>
      <c r="AB121" s="116"/>
      <c r="AC121" s="110">
        <f t="shared" ref="AC121" si="206">SUM(AD121:AE121)</f>
        <v>0</v>
      </c>
      <c r="AD121" s="111"/>
      <c r="AE121" s="116"/>
      <c r="AF121" s="110">
        <f t="shared" ref="AF121" si="207">SUM(AG121:AL121)</f>
        <v>0</v>
      </c>
      <c r="AG121" s="111"/>
      <c r="AH121" s="112"/>
      <c r="AI121" s="112"/>
      <c r="AJ121" s="112"/>
      <c r="AK121" s="112"/>
      <c r="AL121" s="116"/>
      <c r="AM121" s="110">
        <f t="shared" ref="AM121" si="208">SUM(AN121:AP121)</f>
        <v>0</v>
      </c>
      <c r="AN121" s="111"/>
      <c r="AO121" s="112"/>
      <c r="AP121" s="116"/>
      <c r="AQ121" s="114">
        <f t="shared" ref="AQ121" si="209">SUM(AR121:AW121)</f>
        <v>3435</v>
      </c>
      <c r="AR121" s="119"/>
      <c r="AS121" s="119">
        <v>2567</v>
      </c>
      <c r="AT121" s="119"/>
      <c r="AU121" s="119"/>
      <c r="AV121" s="119"/>
      <c r="AW121" s="119">
        <f>847+21</f>
        <v>868</v>
      </c>
      <c r="AX121" s="114">
        <f t="shared" ref="AX121" si="210">SUM(AY121:BO121)</f>
        <v>11495</v>
      </c>
      <c r="AY121" s="111"/>
      <c r="AZ121" s="112"/>
      <c r="BA121" s="112"/>
      <c r="BB121" s="112"/>
      <c r="BC121" s="112"/>
      <c r="BD121" s="112"/>
      <c r="BE121" s="112"/>
      <c r="BF121" s="112"/>
      <c r="BG121" s="112">
        <v>7500</v>
      </c>
      <c r="BH121" s="112"/>
      <c r="BI121" s="112">
        <v>495</v>
      </c>
      <c r="BJ121" s="112">
        <v>3500</v>
      </c>
      <c r="BK121" s="112"/>
      <c r="BL121" s="112"/>
      <c r="BM121" s="112"/>
      <c r="BN121" s="112"/>
      <c r="BO121" s="116"/>
      <c r="BP121" s="114">
        <f t="shared" ref="BP121" si="211">SUM(BQ121:BR121)</f>
        <v>0</v>
      </c>
      <c r="BQ121" s="111"/>
      <c r="BR121" s="116"/>
      <c r="BS121" s="110">
        <f t="shared" ref="BS121" si="212">SUM(BT121:BU121)</f>
        <v>0</v>
      </c>
      <c r="BT121" s="111"/>
      <c r="BU121" s="116"/>
    </row>
    <row r="122" spans="1:73" s="2" customFormat="1" hidden="1" x14ac:dyDescent="0.25">
      <c r="A122" s="89"/>
      <c r="B122" s="180" t="s">
        <v>181</v>
      </c>
      <c r="C122" s="107" t="s">
        <v>182</v>
      </c>
      <c r="D122" s="181" t="s">
        <v>9</v>
      </c>
      <c r="E122" s="182"/>
      <c r="F122" s="294"/>
      <c r="G122" s="94">
        <f t="shared" si="141"/>
        <v>0</v>
      </c>
      <c r="H122" s="184">
        <f t="shared" si="158"/>
        <v>0</v>
      </c>
      <c r="I122" s="111"/>
      <c r="J122" s="112"/>
      <c r="K122" s="116"/>
      <c r="L122" s="110">
        <f t="shared" si="142"/>
        <v>0</v>
      </c>
      <c r="M122" s="111"/>
      <c r="N122" s="116"/>
      <c r="O122" s="110">
        <f t="shared" si="143"/>
        <v>0</v>
      </c>
      <c r="P122" s="111"/>
      <c r="Q122" s="116"/>
      <c r="R122" s="110">
        <f t="shared" si="144"/>
        <v>0</v>
      </c>
      <c r="S122" s="111"/>
      <c r="T122" s="116"/>
      <c r="U122" s="183"/>
      <c r="V122" s="94">
        <f t="shared" si="61"/>
        <v>0</v>
      </c>
      <c r="W122" s="110">
        <f t="shared" si="62"/>
        <v>0</v>
      </c>
      <c r="X122" s="111"/>
      <c r="Y122" s="250"/>
      <c r="Z122" s="112"/>
      <c r="AA122" s="112"/>
      <c r="AB122" s="116"/>
      <c r="AC122" s="110">
        <f t="shared" si="63"/>
        <v>0</v>
      </c>
      <c r="AD122" s="111"/>
      <c r="AE122" s="116"/>
      <c r="AF122" s="110">
        <f t="shared" si="64"/>
        <v>0</v>
      </c>
      <c r="AG122" s="111"/>
      <c r="AH122" s="112"/>
      <c r="AI122" s="112"/>
      <c r="AJ122" s="112"/>
      <c r="AK122" s="112"/>
      <c r="AL122" s="116"/>
      <c r="AM122" s="110">
        <f t="shared" si="65"/>
        <v>0</v>
      </c>
      <c r="AN122" s="111"/>
      <c r="AO122" s="112"/>
      <c r="AP122" s="116"/>
      <c r="AQ122" s="114">
        <f t="shared" si="66"/>
        <v>0</v>
      </c>
      <c r="AR122" s="119"/>
      <c r="AS122" s="119"/>
      <c r="AT122" s="119"/>
      <c r="AU122" s="119"/>
      <c r="AV122" s="119"/>
      <c r="AW122" s="119"/>
      <c r="AX122" s="114">
        <f t="shared" si="67"/>
        <v>0</v>
      </c>
      <c r="AY122" s="111"/>
      <c r="AZ122" s="112"/>
      <c r="BA122" s="112"/>
      <c r="BB122" s="112"/>
      <c r="BC122" s="112"/>
      <c r="BD122" s="112"/>
      <c r="BE122" s="112"/>
      <c r="BF122" s="112"/>
      <c r="BG122" s="112"/>
      <c r="BH122" s="112"/>
      <c r="BI122" s="112"/>
      <c r="BJ122" s="112"/>
      <c r="BK122" s="112"/>
      <c r="BL122" s="112"/>
      <c r="BM122" s="112"/>
      <c r="BN122" s="112"/>
      <c r="BO122" s="116"/>
      <c r="BP122" s="114">
        <f t="shared" si="68"/>
        <v>0</v>
      </c>
      <c r="BQ122" s="111"/>
      <c r="BR122" s="116"/>
      <c r="BS122" s="110">
        <f t="shared" si="69"/>
        <v>0</v>
      </c>
      <c r="BT122" s="111"/>
      <c r="BU122" s="116"/>
    </row>
    <row r="123" spans="1:73" s="2" customFormat="1" x14ac:dyDescent="0.25">
      <c r="A123" s="89"/>
      <c r="B123" s="180" t="s">
        <v>183</v>
      </c>
      <c r="C123" s="107" t="s">
        <v>69</v>
      </c>
      <c r="D123" s="181" t="s">
        <v>9</v>
      </c>
      <c r="E123" s="182">
        <v>21</v>
      </c>
      <c r="F123" s="294"/>
      <c r="G123" s="94">
        <f t="shared" si="141"/>
        <v>0</v>
      </c>
      <c r="H123" s="184">
        <f t="shared" si="158"/>
        <v>0</v>
      </c>
      <c r="I123" s="111"/>
      <c r="J123" s="112"/>
      <c r="K123" s="116"/>
      <c r="L123" s="110">
        <f t="shared" si="142"/>
        <v>0</v>
      </c>
      <c r="M123" s="111"/>
      <c r="N123" s="116"/>
      <c r="O123" s="110">
        <f t="shared" si="143"/>
        <v>0</v>
      </c>
      <c r="P123" s="111"/>
      <c r="Q123" s="116"/>
      <c r="R123" s="110">
        <f t="shared" si="144"/>
        <v>0</v>
      </c>
      <c r="S123" s="111"/>
      <c r="T123" s="116"/>
      <c r="U123" s="183"/>
      <c r="V123" s="94">
        <f t="shared" si="61"/>
        <v>2471</v>
      </c>
      <c r="W123" s="110">
        <f t="shared" si="62"/>
        <v>0</v>
      </c>
      <c r="X123" s="111"/>
      <c r="Y123" s="250"/>
      <c r="Z123" s="112"/>
      <c r="AA123" s="112"/>
      <c r="AB123" s="116"/>
      <c r="AC123" s="110">
        <f t="shared" si="63"/>
        <v>0</v>
      </c>
      <c r="AD123" s="111"/>
      <c r="AE123" s="116"/>
      <c r="AF123" s="110">
        <f t="shared" si="64"/>
        <v>0</v>
      </c>
      <c r="AG123" s="111"/>
      <c r="AH123" s="112"/>
      <c r="AI123" s="112"/>
      <c r="AJ123" s="112"/>
      <c r="AK123" s="112"/>
      <c r="AL123" s="116"/>
      <c r="AM123" s="110">
        <f t="shared" si="65"/>
        <v>0</v>
      </c>
      <c r="AN123" s="111"/>
      <c r="AO123" s="112"/>
      <c r="AP123" s="116"/>
      <c r="AQ123" s="114">
        <f t="shared" si="66"/>
        <v>0</v>
      </c>
      <c r="AR123" s="119"/>
      <c r="AS123" s="119"/>
      <c r="AT123" s="119"/>
      <c r="AU123" s="119"/>
      <c r="AV123" s="119"/>
      <c r="AW123" s="119"/>
      <c r="AX123" s="114">
        <f t="shared" si="67"/>
        <v>2471</v>
      </c>
      <c r="AY123" s="111"/>
      <c r="AZ123" s="112"/>
      <c r="BA123" s="112"/>
      <c r="BB123" s="112"/>
      <c r="BC123" s="112"/>
      <c r="BD123" s="112"/>
      <c r="BE123" s="112"/>
      <c r="BF123" s="112"/>
      <c r="BG123" s="112"/>
      <c r="BH123" s="112"/>
      <c r="BI123" s="112">
        <v>371</v>
      </c>
      <c r="BJ123" s="112">
        <v>2100</v>
      </c>
      <c r="BK123" s="112"/>
      <c r="BL123" s="112"/>
      <c r="BM123" s="112"/>
      <c r="BN123" s="112"/>
      <c r="BO123" s="116"/>
      <c r="BP123" s="114">
        <f t="shared" si="68"/>
        <v>0</v>
      </c>
      <c r="BQ123" s="111"/>
      <c r="BR123" s="116"/>
      <c r="BS123" s="110">
        <f t="shared" si="69"/>
        <v>0</v>
      </c>
      <c r="BT123" s="111"/>
      <c r="BU123" s="116"/>
    </row>
    <row r="124" spans="1:73" s="2" customFormat="1" x14ac:dyDescent="0.25">
      <c r="A124" s="89"/>
      <c r="B124" s="180" t="s">
        <v>184</v>
      </c>
      <c r="C124" s="107" t="s">
        <v>70</v>
      </c>
      <c r="D124" s="181" t="s">
        <v>9</v>
      </c>
      <c r="E124" s="182">
        <v>21</v>
      </c>
      <c r="F124" s="294"/>
      <c r="G124" s="94">
        <f t="shared" si="141"/>
        <v>0</v>
      </c>
      <c r="H124" s="184">
        <f t="shared" si="158"/>
        <v>0</v>
      </c>
      <c r="I124" s="111"/>
      <c r="J124" s="112"/>
      <c r="K124" s="116"/>
      <c r="L124" s="110">
        <f t="shared" si="142"/>
        <v>0</v>
      </c>
      <c r="M124" s="111"/>
      <c r="N124" s="116"/>
      <c r="O124" s="110">
        <f t="shared" si="143"/>
        <v>0</v>
      </c>
      <c r="P124" s="111"/>
      <c r="Q124" s="116"/>
      <c r="R124" s="110">
        <f t="shared" si="144"/>
        <v>0</v>
      </c>
      <c r="S124" s="111"/>
      <c r="T124" s="116"/>
      <c r="U124" s="183"/>
      <c r="V124" s="94">
        <f t="shared" si="61"/>
        <v>25110</v>
      </c>
      <c r="W124" s="110">
        <f t="shared" si="62"/>
        <v>0</v>
      </c>
      <c r="X124" s="111"/>
      <c r="Y124" s="250"/>
      <c r="Z124" s="112"/>
      <c r="AA124" s="112"/>
      <c r="AB124" s="116"/>
      <c r="AC124" s="110">
        <f t="shared" si="63"/>
        <v>0</v>
      </c>
      <c r="AD124" s="111"/>
      <c r="AE124" s="116"/>
      <c r="AF124" s="110">
        <f t="shared" si="64"/>
        <v>0</v>
      </c>
      <c r="AG124" s="111"/>
      <c r="AH124" s="112"/>
      <c r="AI124" s="112"/>
      <c r="AJ124" s="112"/>
      <c r="AK124" s="112"/>
      <c r="AL124" s="116"/>
      <c r="AM124" s="110">
        <f t="shared" si="65"/>
        <v>0</v>
      </c>
      <c r="AN124" s="111"/>
      <c r="AO124" s="112"/>
      <c r="AP124" s="116"/>
      <c r="AQ124" s="114">
        <f t="shared" si="66"/>
        <v>6616</v>
      </c>
      <c r="AR124" s="119"/>
      <c r="AS124" s="119">
        <f>4945</f>
        <v>4945</v>
      </c>
      <c r="AT124" s="119"/>
      <c r="AU124" s="119"/>
      <c r="AV124" s="119"/>
      <c r="AW124" s="119">
        <f>1631+40</f>
        <v>1671</v>
      </c>
      <c r="AX124" s="114">
        <f t="shared" si="67"/>
        <v>18494</v>
      </c>
      <c r="AY124" s="111"/>
      <c r="AZ124" s="112"/>
      <c r="BA124" s="112"/>
      <c r="BB124" s="112"/>
      <c r="BC124" s="112"/>
      <c r="BD124" s="112"/>
      <c r="BE124" s="112"/>
      <c r="BF124" s="112">
        <v>5000</v>
      </c>
      <c r="BG124" s="112">
        <v>5000</v>
      </c>
      <c r="BH124" s="112"/>
      <c r="BI124" s="112">
        <v>508</v>
      </c>
      <c r="BJ124" s="112">
        <f>2800+5186</f>
        <v>7986</v>
      </c>
      <c r="BK124" s="112"/>
      <c r="BL124" s="112"/>
      <c r="BM124" s="112"/>
      <c r="BN124" s="112"/>
      <c r="BO124" s="116"/>
      <c r="BP124" s="114">
        <f t="shared" si="68"/>
        <v>0</v>
      </c>
      <c r="BQ124" s="111"/>
      <c r="BR124" s="116"/>
      <c r="BS124" s="110">
        <f t="shared" si="69"/>
        <v>0</v>
      </c>
      <c r="BT124" s="111"/>
      <c r="BU124" s="116"/>
    </row>
    <row r="125" spans="1:73" s="2" customFormat="1" hidden="1" x14ac:dyDescent="0.25">
      <c r="A125" s="89"/>
      <c r="B125" s="106"/>
      <c r="C125" s="107"/>
      <c r="D125" s="181" t="s">
        <v>9</v>
      </c>
      <c r="E125" s="182"/>
      <c r="F125" s="107"/>
      <c r="G125" s="94">
        <f t="shared" si="141"/>
        <v>0</v>
      </c>
      <c r="H125" s="184">
        <f t="shared" si="158"/>
        <v>0</v>
      </c>
      <c r="I125" s="111"/>
      <c r="J125" s="112"/>
      <c r="K125" s="116"/>
      <c r="L125" s="110">
        <f t="shared" si="142"/>
        <v>0</v>
      </c>
      <c r="M125" s="111"/>
      <c r="N125" s="116"/>
      <c r="O125" s="110">
        <f t="shared" si="143"/>
        <v>0</v>
      </c>
      <c r="P125" s="111"/>
      <c r="Q125" s="116"/>
      <c r="R125" s="110">
        <f t="shared" si="144"/>
        <v>0</v>
      </c>
      <c r="S125" s="111"/>
      <c r="T125" s="116"/>
      <c r="U125" s="183"/>
      <c r="V125" s="94">
        <f t="shared" si="61"/>
        <v>0</v>
      </c>
      <c r="W125" s="110">
        <f t="shared" si="62"/>
        <v>0</v>
      </c>
      <c r="X125" s="111"/>
      <c r="Y125" s="250"/>
      <c r="Z125" s="112"/>
      <c r="AA125" s="112"/>
      <c r="AB125" s="116"/>
      <c r="AC125" s="110">
        <f t="shared" si="63"/>
        <v>0</v>
      </c>
      <c r="AD125" s="111"/>
      <c r="AE125" s="116"/>
      <c r="AF125" s="110">
        <f t="shared" si="64"/>
        <v>0</v>
      </c>
      <c r="AG125" s="111"/>
      <c r="AH125" s="112"/>
      <c r="AI125" s="112"/>
      <c r="AJ125" s="112"/>
      <c r="AK125" s="112"/>
      <c r="AL125" s="116"/>
      <c r="AM125" s="110">
        <f t="shared" si="65"/>
        <v>0</v>
      </c>
      <c r="AN125" s="111"/>
      <c r="AO125" s="112"/>
      <c r="AP125" s="116"/>
      <c r="AQ125" s="114">
        <f t="shared" si="66"/>
        <v>0</v>
      </c>
      <c r="AR125" s="119"/>
      <c r="AS125" s="119"/>
      <c r="AT125" s="119"/>
      <c r="AU125" s="119"/>
      <c r="AV125" s="119"/>
      <c r="AW125" s="119"/>
      <c r="AX125" s="114">
        <f t="shared" si="67"/>
        <v>0</v>
      </c>
      <c r="AY125" s="111"/>
      <c r="AZ125" s="112"/>
      <c r="BA125" s="112"/>
      <c r="BB125" s="112"/>
      <c r="BC125" s="112"/>
      <c r="BD125" s="112"/>
      <c r="BE125" s="112"/>
      <c r="BF125" s="112"/>
      <c r="BG125" s="112"/>
      <c r="BH125" s="112"/>
      <c r="BI125" s="112"/>
      <c r="BJ125" s="112"/>
      <c r="BK125" s="112"/>
      <c r="BL125" s="112"/>
      <c r="BM125" s="112"/>
      <c r="BN125" s="112"/>
      <c r="BO125" s="116"/>
      <c r="BP125" s="114">
        <f t="shared" si="68"/>
        <v>0</v>
      </c>
      <c r="BQ125" s="111"/>
      <c r="BR125" s="116"/>
      <c r="BS125" s="110">
        <f t="shared" si="69"/>
        <v>0</v>
      </c>
      <c r="BT125" s="111"/>
      <c r="BU125" s="116"/>
    </row>
    <row r="126" spans="1:73" s="2" customFormat="1" hidden="1" x14ac:dyDescent="0.25">
      <c r="A126" s="89"/>
      <c r="B126" s="106"/>
      <c r="C126" s="107"/>
      <c r="D126" s="181" t="s">
        <v>9</v>
      </c>
      <c r="E126" s="182"/>
      <c r="F126" s="107"/>
      <c r="G126" s="94">
        <f t="shared" si="141"/>
        <v>0</v>
      </c>
      <c r="H126" s="184">
        <f t="shared" si="158"/>
        <v>0</v>
      </c>
      <c r="I126" s="111"/>
      <c r="J126" s="112"/>
      <c r="K126" s="116"/>
      <c r="L126" s="110">
        <f t="shared" si="142"/>
        <v>0</v>
      </c>
      <c r="M126" s="111"/>
      <c r="N126" s="116"/>
      <c r="O126" s="110">
        <f t="shared" si="143"/>
        <v>0</v>
      </c>
      <c r="P126" s="111"/>
      <c r="Q126" s="116"/>
      <c r="R126" s="110">
        <f t="shared" si="144"/>
        <v>0</v>
      </c>
      <c r="S126" s="111"/>
      <c r="T126" s="116"/>
      <c r="U126" s="183"/>
      <c r="V126" s="94">
        <f t="shared" si="61"/>
        <v>0</v>
      </c>
      <c r="W126" s="110">
        <f t="shared" si="62"/>
        <v>0</v>
      </c>
      <c r="X126" s="111"/>
      <c r="Y126" s="250"/>
      <c r="Z126" s="112"/>
      <c r="AA126" s="112"/>
      <c r="AB126" s="116"/>
      <c r="AC126" s="110">
        <f t="shared" si="63"/>
        <v>0</v>
      </c>
      <c r="AD126" s="111"/>
      <c r="AE126" s="116"/>
      <c r="AF126" s="110">
        <f t="shared" si="64"/>
        <v>0</v>
      </c>
      <c r="AG126" s="111"/>
      <c r="AH126" s="112"/>
      <c r="AI126" s="112"/>
      <c r="AJ126" s="112"/>
      <c r="AK126" s="112"/>
      <c r="AL126" s="116"/>
      <c r="AM126" s="110">
        <f t="shared" si="65"/>
        <v>0</v>
      </c>
      <c r="AN126" s="111"/>
      <c r="AO126" s="112"/>
      <c r="AP126" s="116"/>
      <c r="AQ126" s="114">
        <f t="shared" si="66"/>
        <v>0</v>
      </c>
      <c r="AR126" s="119"/>
      <c r="AS126" s="119"/>
      <c r="AT126" s="119"/>
      <c r="AU126" s="119"/>
      <c r="AV126" s="119"/>
      <c r="AW126" s="119"/>
      <c r="AX126" s="114">
        <f t="shared" si="67"/>
        <v>0</v>
      </c>
      <c r="AY126" s="111"/>
      <c r="AZ126" s="112"/>
      <c r="BA126" s="112"/>
      <c r="BB126" s="112"/>
      <c r="BC126" s="112"/>
      <c r="BD126" s="112"/>
      <c r="BE126" s="112"/>
      <c r="BF126" s="112"/>
      <c r="BG126" s="112"/>
      <c r="BH126" s="112"/>
      <c r="BI126" s="112"/>
      <c r="BJ126" s="112"/>
      <c r="BK126" s="112"/>
      <c r="BL126" s="112"/>
      <c r="BM126" s="112"/>
      <c r="BN126" s="112"/>
      <c r="BO126" s="116"/>
      <c r="BP126" s="114">
        <f t="shared" si="68"/>
        <v>0</v>
      </c>
      <c r="BQ126" s="111"/>
      <c r="BR126" s="116"/>
      <c r="BS126" s="110">
        <f t="shared" si="69"/>
        <v>0</v>
      </c>
      <c r="BT126" s="111"/>
      <c r="BU126" s="116"/>
    </row>
    <row r="127" spans="1:73" s="2" customFormat="1" hidden="1" x14ac:dyDescent="0.25">
      <c r="A127" s="89"/>
      <c r="B127" s="106"/>
      <c r="C127" s="107"/>
      <c r="D127" s="181" t="s">
        <v>9</v>
      </c>
      <c r="E127" s="182"/>
      <c r="F127" s="107"/>
      <c r="G127" s="94">
        <f t="shared" si="141"/>
        <v>0</v>
      </c>
      <c r="H127" s="184">
        <f t="shared" si="158"/>
        <v>0</v>
      </c>
      <c r="I127" s="111"/>
      <c r="J127" s="112"/>
      <c r="K127" s="116"/>
      <c r="L127" s="110">
        <f t="shared" si="142"/>
        <v>0</v>
      </c>
      <c r="M127" s="111"/>
      <c r="N127" s="116"/>
      <c r="O127" s="110">
        <f t="shared" si="143"/>
        <v>0</v>
      </c>
      <c r="P127" s="111"/>
      <c r="Q127" s="116"/>
      <c r="R127" s="110">
        <f t="shared" si="144"/>
        <v>0</v>
      </c>
      <c r="S127" s="111"/>
      <c r="T127" s="116"/>
      <c r="U127" s="183"/>
      <c r="V127" s="94">
        <f t="shared" si="61"/>
        <v>0</v>
      </c>
      <c r="W127" s="110">
        <f t="shared" si="62"/>
        <v>0</v>
      </c>
      <c r="X127" s="111"/>
      <c r="Y127" s="250"/>
      <c r="Z127" s="112"/>
      <c r="AA127" s="112"/>
      <c r="AB127" s="116"/>
      <c r="AC127" s="110">
        <f t="shared" si="63"/>
        <v>0</v>
      </c>
      <c r="AD127" s="111"/>
      <c r="AE127" s="116"/>
      <c r="AF127" s="110">
        <f t="shared" si="64"/>
        <v>0</v>
      </c>
      <c r="AG127" s="111"/>
      <c r="AH127" s="112"/>
      <c r="AI127" s="112"/>
      <c r="AJ127" s="112"/>
      <c r="AK127" s="112"/>
      <c r="AL127" s="116"/>
      <c r="AM127" s="110">
        <f t="shared" si="65"/>
        <v>0</v>
      </c>
      <c r="AN127" s="111"/>
      <c r="AO127" s="112"/>
      <c r="AP127" s="116"/>
      <c r="AQ127" s="114">
        <f t="shared" si="66"/>
        <v>0</v>
      </c>
      <c r="AR127" s="119"/>
      <c r="AS127" s="119"/>
      <c r="AT127" s="119"/>
      <c r="AU127" s="119"/>
      <c r="AV127" s="119"/>
      <c r="AW127" s="119"/>
      <c r="AX127" s="114">
        <f t="shared" si="67"/>
        <v>0</v>
      </c>
      <c r="AY127" s="111"/>
      <c r="AZ127" s="112"/>
      <c r="BA127" s="112"/>
      <c r="BB127" s="112"/>
      <c r="BC127" s="112"/>
      <c r="BD127" s="112"/>
      <c r="BE127" s="112"/>
      <c r="BF127" s="112"/>
      <c r="BG127" s="112"/>
      <c r="BH127" s="112"/>
      <c r="BI127" s="112"/>
      <c r="BJ127" s="112"/>
      <c r="BK127" s="112"/>
      <c r="BL127" s="112"/>
      <c r="BM127" s="112"/>
      <c r="BN127" s="112"/>
      <c r="BO127" s="116"/>
      <c r="BP127" s="114">
        <f t="shared" si="68"/>
        <v>0</v>
      </c>
      <c r="BQ127" s="111"/>
      <c r="BR127" s="116"/>
      <c r="BS127" s="110">
        <f t="shared" si="69"/>
        <v>0</v>
      </c>
      <c r="BT127" s="111"/>
      <c r="BU127" s="116"/>
    </row>
    <row r="128" spans="1:73" s="2" customFormat="1" hidden="1" x14ac:dyDescent="0.25">
      <c r="A128" s="89"/>
      <c r="B128" s="106"/>
      <c r="C128" s="107"/>
      <c r="D128" s="181" t="s">
        <v>9</v>
      </c>
      <c r="E128" s="182"/>
      <c r="F128" s="107"/>
      <c r="G128" s="94">
        <f t="shared" si="141"/>
        <v>0</v>
      </c>
      <c r="H128" s="184">
        <f t="shared" si="158"/>
        <v>0</v>
      </c>
      <c r="I128" s="111"/>
      <c r="J128" s="112"/>
      <c r="K128" s="116"/>
      <c r="L128" s="110">
        <f>SUM(M128:N128)</f>
        <v>0</v>
      </c>
      <c r="M128" s="111"/>
      <c r="N128" s="116"/>
      <c r="O128" s="110">
        <f t="shared" si="143"/>
        <v>0</v>
      </c>
      <c r="P128" s="111"/>
      <c r="Q128" s="116"/>
      <c r="R128" s="110">
        <f t="shared" si="144"/>
        <v>0</v>
      </c>
      <c r="S128" s="111"/>
      <c r="T128" s="116"/>
      <c r="U128" s="183"/>
      <c r="V128" s="94">
        <f t="shared" si="61"/>
        <v>0</v>
      </c>
      <c r="W128" s="110">
        <f t="shared" si="62"/>
        <v>0</v>
      </c>
      <c r="X128" s="111"/>
      <c r="Y128" s="250"/>
      <c r="Z128" s="112"/>
      <c r="AA128" s="112"/>
      <c r="AB128" s="116"/>
      <c r="AC128" s="110">
        <f t="shared" si="63"/>
        <v>0</v>
      </c>
      <c r="AD128" s="111"/>
      <c r="AE128" s="116"/>
      <c r="AF128" s="110">
        <f t="shared" si="64"/>
        <v>0</v>
      </c>
      <c r="AG128" s="111"/>
      <c r="AH128" s="112"/>
      <c r="AI128" s="112"/>
      <c r="AJ128" s="112"/>
      <c r="AK128" s="112"/>
      <c r="AL128" s="116"/>
      <c r="AM128" s="110">
        <f t="shared" si="65"/>
        <v>0</v>
      </c>
      <c r="AN128" s="111"/>
      <c r="AO128" s="112"/>
      <c r="AP128" s="116"/>
      <c r="AQ128" s="114">
        <f t="shared" si="66"/>
        <v>0</v>
      </c>
      <c r="AR128" s="119"/>
      <c r="AS128" s="119"/>
      <c r="AT128" s="119"/>
      <c r="AU128" s="119"/>
      <c r="AV128" s="119"/>
      <c r="AW128" s="119"/>
      <c r="AX128" s="114">
        <f t="shared" si="67"/>
        <v>0</v>
      </c>
      <c r="AY128" s="111"/>
      <c r="AZ128" s="112"/>
      <c r="BA128" s="112"/>
      <c r="BB128" s="112"/>
      <c r="BC128" s="112"/>
      <c r="BD128" s="112"/>
      <c r="BE128" s="112"/>
      <c r="BF128" s="112"/>
      <c r="BG128" s="112"/>
      <c r="BH128" s="112"/>
      <c r="BI128" s="112"/>
      <c r="BJ128" s="112"/>
      <c r="BK128" s="112"/>
      <c r="BL128" s="112"/>
      <c r="BM128" s="112"/>
      <c r="BN128" s="112"/>
      <c r="BO128" s="116"/>
      <c r="BP128" s="114">
        <f t="shared" si="68"/>
        <v>0</v>
      </c>
      <c r="BQ128" s="111"/>
      <c r="BR128" s="116"/>
      <c r="BS128" s="110">
        <f t="shared" si="69"/>
        <v>0</v>
      </c>
      <c r="BT128" s="111"/>
      <c r="BU128" s="116"/>
    </row>
    <row r="129" spans="1:73" s="2" customFormat="1" hidden="1" x14ac:dyDescent="0.25">
      <c r="A129" s="135"/>
      <c r="B129" s="185"/>
      <c r="C129" s="186"/>
      <c r="D129" s="187" t="s">
        <v>9</v>
      </c>
      <c r="E129" s="188"/>
      <c r="F129" s="186"/>
      <c r="G129" s="124">
        <f t="shared" si="141"/>
        <v>0</v>
      </c>
      <c r="H129" s="189">
        <f t="shared" si="158"/>
        <v>0</v>
      </c>
      <c r="I129" s="190"/>
      <c r="J129" s="191"/>
      <c r="K129" s="136"/>
      <c r="L129" s="192">
        <f t="shared" si="142"/>
        <v>0</v>
      </c>
      <c r="M129" s="190"/>
      <c r="N129" s="136"/>
      <c r="O129" s="192">
        <f t="shared" si="143"/>
        <v>0</v>
      </c>
      <c r="P129" s="190"/>
      <c r="Q129" s="136"/>
      <c r="R129" s="192">
        <f t="shared" si="144"/>
        <v>0</v>
      </c>
      <c r="S129" s="190"/>
      <c r="T129" s="136"/>
      <c r="U129" s="193"/>
      <c r="V129" s="194">
        <f t="shared" si="61"/>
        <v>0</v>
      </c>
      <c r="W129" s="193">
        <f t="shared" si="62"/>
        <v>0</v>
      </c>
      <c r="X129" s="190"/>
      <c r="Y129" s="254"/>
      <c r="Z129" s="191"/>
      <c r="AA129" s="191"/>
      <c r="AB129" s="136"/>
      <c r="AC129" s="193">
        <f t="shared" si="63"/>
        <v>0</v>
      </c>
      <c r="AD129" s="190"/>
      <c r="AE129" s="136"/>
      <c r="AF129" s="193">
        <f t="shared" si="64"/>
        <v>0</v>
      </c>
      <c r="AG129" s="190"/>
      <c r="AH129" s="191"/>
      <c r="AI129" s="191"/>
      <c r="AJ129" s="191"/>
      <c r="AK129" s="191"/>
      <c r="AL129" s="136"/>
      <c r="AM129" s="193">
        <f t="shared" si="65"/>
        <v>0</v>
      </c>
      <c r="AN129" s="190"/>
      <c r="AO129" s="191"/>
      <c r="AP129" s="136"/>
      <c r="AQ129" s="195">
        <f t="shared" si="66"/>
        <v>0</v>
      </c>
      <c r="AR129" s="195"/>
      <c r="AS129" s="195"/>
      <c r="AT129" s="195"/>
      <c r="AU129" s="195"/>
      <c r="AV129" s="195"/>
      <c r="AW129" s="195"/>
      <c r="AX129" s="195">
        <f t="shared" si="67"/>
        <v>0</v>
      </c>
      <c r="AY129" s="190"/>
      <c r="AZ129" s="191"/>
      <c r="BA129" s="191"/>
      <c r="BB129" s="191"/>
      <c r="BC129" s="191"/>
      <c r="BD129" s="191"/>
      <c r="BE129" s="191"/>
      <c r="BF129" s="191"/>
      <c r="BG129" s="191"/>
      <c r="BH129" s="191"/>
      <c r="BI129" s="191"/>
      <c r="BJ129" s="191"/>
      <c r="BK129" s="191"/>
      <c r="BL129" s="191"/>
      <c r="BM129" s="191"/>
      <c r="BN129" s="191"/>
      <c r="BO129" s="136"/>
      <c r="BP129" s="195">
        <f t="shared" si="68"/>
        <v>0</v>
      </c>
      <c r="BQ129" s="190"/>
      <c r="BR129" s="136"/>
      <c r="BS129" s="193">
        <f t="shared" si="69"/>
        <v>0</v>
      </c>
      <c r="BT129" s="190"/>
      <c r="BU129" s="136"/>
    </row>
    <row r="130" spans="1:73" s="6" customFormat="1" ht="14.25" x14ac:dyDescent="0.2">
      <c r="A130" s="158" t="s">
        <v>185</v>
      </c>
      <c r="B130" s="159"/>
      <c r="C130" s="160"/>
      <c r="D130" s="161" t="s">
        <v>10</v>
      </c>
      <c r="E130" s="162"/>
      <c r="F130" s="160"/>
      <c r="G130" s="163">
        <f>SUM(G131:G141)</f>
        <v>0</v>
      </c>
      <c r="H130" s="164">
        <f>SUM(I130:K130)</f>
        <v>0</v>
      </c>
      <c r="I130" s="165">
        <f t="shared" ref="I130:T130" si="213">SUM(I131:I141)</f>
        <v>0</v>
      </c>
      <c r="J130" s="166">
        <f t="shared" si="213"/>
        <v>0</v>
      </c>
      <c r="K130" s="167">
        <f t="shared" si="213"/>
        <v>0</v>
      </c>
      <c r="L130" s="164">
        <f t="shared" si="213"/>
        <v>0</v>
      </c>
      <c r="M130" s="165">
        <f t="shared" si="213"/>
        <v>0</v>
      </c>
      <c r="N130" s="167">
        <f t="shared" si="213"/>
        <v>0</v>
      </c>
      <c r="O130" s="164">
        <f t="shared" si="213"/>
        <v>0</v>
      </c>
      <c r="P130" s="165">
        <f t="shared" si="213"/>
        <v>0</v>
      </c>
      <c r="Q130" s="167">
        <f t="shared" si="213"/>
        <v>0</v>
      </c>
      <c r="R130" s="164">
        <f t="shared" si="213"/>
        <v>0</v>
      </c>
      <c r="S130" s="165">
        <f t="shared" si="213"/>
        <v>0</v>
      </c>
      <c r="T130" s="167">
        <f t="shared" si="213"/>
        <v>0</v>
      </c>
      <c r="U130" s="164">
        <f>SUM(U131:U141)</f>
        <v>0</v>
      </c>
      <c r="V130" s="163">
        <f t="shared" si="61"/>
        <v>1617</v>
      </c>
      <c r="W130" s="164">
        <f t="shared" si="62"/>
        <v>0</v>
      </c>
      <c r="X130" s="165">
        <f>SUM(X131:X141)</f>
        <v>0</v>
      </c>
      <c r="Y130" s="255"/>
      <c r="Z130" s="166">
        <f>SUM(Z131:Z141)</f>
        <v>0</v>
      </c>
      <c r="AA130" s="166">
        <f>SUM(AA131:AA141)</f>
        <v>0</v>
      </c>
      <c r="AB130" s="167">
        <f>SUM(AB131:AB141)</f>
        <v>0</v>
      </c>
      <c r="AC130" s="164">
        <f t="shared" si="63"/>
        <v>0</v>
      </c>
      <c r="AD130" s="165">
        <f>SUM(AD131:AD141)</f>
        <v>0</v>
      </c>
      <c r="AE130" s="167">
        <f>SUM(AE131:AE141)</f>
        <v>0</v>
      </c>
      <c r="AF130" s="164">
        <f t="shared" si="64"/>
        <v>0</v>
      </c>
      <c r="AG130" s="165">
        <f t="shared" ref="AG130:AL130" si="214">SUM(AG131:AG141)</f>
        <v>0</v>
      </c>
      <c r="AH130" s="166">
        <f t="shared" si="214"/>
        <v>0</v>
      </c>
      <c r="AI130" s="166">
        <f t="shared" si="214"/>
        <v>0</v>
      </c>
      <c r="AJ130" s="166">
        <f t="shared" si="214"/>
        <v>0</v>
      </c>
      <c r="AK130" s="166">
        <f t="shared" si="214"/>
        <v>0</v>
      </c>
      <c r="AL130" s="167">
        <f t="shared" si="214"/>
        <v>0</v>
      </c>
      <c r="AM130" s="164">
        <f t="shared" si="65"/>
        <v>0</v>
      </c>
      <c r="AN130" s="165">
        <f>SUM(AN131:AN141)</f>
        <v>0</v>
      </c>
      <c r="AO130" s="166">
        <f>SUM(AO131:AO141)</f>
        <v>0</v>
      </c>
      <c r="AP130" s="167">
        <f>SUM(AP131:AP141)</f>
        <v>0</v>
      </c>
      <c r="AQ130" s="196">
        <f t="shared" si="66"/>
        <v>0</v>
      </c>
      <c r="AR130" s="196">
        <f t="shared" ref="AR130:AW130" si="215">SUM(AR131:AR141)</f>
        <v>0</v>
      </c>
      <c r="AS130" s="196">
        <f t="shared" si="215"/>
        <v>0</v>
      </c>
      <c r="AT130" s="196">
        <f t="shared" si="215"/>
        <v>0</v>
      </c>
      <c r="AU130" s="196">
        <f t="shared" si="215"/>
        <v>0</v>
      </c>
      <c r="AV130" s="196">
        <f t="shared" si="215"/>
        <v>0</v>
      </c>
      <c r="AW130" s="196">
        <f t="shared" si="215"/>
        <v>0</v>
      </c>
      <c r="AX130" s="196">
        <f t="shared" si="67"/>
        <v>1617</v>
      </c>
      <c r="AY130" s="165">
        <f t="shared" ref="AY130:BO130" si="216">SUM(AY131:AY141)</f>
        <v>0</v>
      </c>
      <c r="AZ130" s="166">
        <f t="shared" si="216"/>
        <v>0</v>
      </c>
      <c r="BA130" s="166">
        <f t="shared" si="216"/>
        <v>0</v>
      </c>
      <c r="BB130" s="166">
        <f t="shared" si="216"/>
        <v>0</v>
      </c>
      <c r="BC130" s="166">
        <f t="shared" si="216"/>
        <v>0</v>
      </c>
      <c r="BD130" s="166">
        <f t="shared" si="216"/>
        <v>0</v>
      </c>
      <c r="BE130" s="166">
        <f t="shared" si="216"/>
        <v>0</v>
      </c>
      <c r="BF130" s="166">
        <f t="shared" si="216"/>
        <v>600</v>
      </c>
      <c r="BG130" s="166">
        <f t="shared" si="216"/>
        <v>0</v>
      </c>
      <c r="BH130" s="166">
        <f t="shared" si="216"/>
        <v>0</v>
      </c>
      <c r="BI130" s="166">
        <f t="shared" si="216"/>
        <v>1017</v>
      </c>
      <c r="BJ130" s="166">
        <f t="shared" si="216"/>
        <v>0</v>
      </c>
      <c r="BK130" s="166">
        <f t="shared" si="216"/>
        <v>0</v>
      </c>
      <c r="BL130" s="166">
        <f t="shared" si="216"/>
        <v>0</v>
      </c>
      <c r="BM130" s="166"/>
      <c r="BN130" s="166">
        <f t="shared" si="216"/>
        <v>0</v>
      </c>
      <c r="BO130" s="167">
        <f t="shared" si="216"/>
        <v>0</v>
      </c>
      <c r="BP130" s="196">
        <f t="shared" si="68"/>
        <v>0</v>
      </c>
      <c r="BQ130" s="165">
        <f>SUM(BQ131:BQ141)</f>
        <v>0</v>
      </c>
      <c r="BR130" s="167">
        <f>SUM(BR131:BR141)</f>
        <v>0</v>
      </c>
      <c r="BS130" s="164">
        <f t="shared" si="69"/>
        <v>0</v>
      </c>
      <c r="BT130" s="165">
        <f>SUM(BT131:BT141)</f>
        <v>0</v>
      </c>
      <c r="BU130" s="167">
        <f>SUM(BU131:BU141)</f>
        <v>0</v>
      </c>
    </row>
    <row r="131" spans="1:73" s="2" customFormat="1" x14ac:dyDescent="0.25">
      <c r="A131" s="89"/>
      <c r="B131" s="175">
        <v>101</v>
      </c>
      <c r="C131" s="91" t="s">
        <v>31</v>
      </c>
      <c r="D131" s="176" t="s">
        <v>10</v>
      </c>
      <c r="E131" s="177">
        <v>21</v>
      </c>
      <c r="F131" s="91"/>
      <c r="G131" s="94">
        <f t="shared" si="141"/>
        <v>0</v>
      </c>
      <c r="H131" s="178">
        <f t="shared" ref="H131:H194" si="217">SUM(I131:K131)</f>
        <v>0</v>
      </c>
      <c r="I131" s="96"/>
      <c r="J131" s="97"/>
      <c r="K131" s="101"/>
      <c r="L131" s="95">
        <f t="shared" ref="L131:L141" si="218">SUM(M131:N131)</f>
        <v>0</v>
      </c>
      <c r="M131" s="96"/>
      <c r="N131" s="101"/>
      <c r="O131" s="95">
        <f t="shared" ref="O131:O141" si="219">SUM(P131:Q131)</f>
        <v>0</v>
      </c>
      <c r="P131" s="96"/>
      <c r="Q131" s="101"/>
      <c r="R131" s="95">
        <f t="shared" ref="R131:R141" si="220">SUM(S131:T131)</f>
        <v>0</v>
      </c>
      <c r="S131" s="96"/>
      <c r="T131" s="101"/>
      <c r="U131" s="179"/>
      <c r="V131" s="104">
        <f t="shared" si="61"/>
        <v>600</v>
      </c>
      <c r="W131" s="95">
        <f t="shared" si="62"/>
        <v>0</v>
      </c>
      <c r="X131" s="96"/>
      <c r="Y131" s="249"/>
      <c r="Z131" s="97"/>
      <c r="AA131" s="97"/>
      <c r="AB131" s="101"/>
      <c r="AC131" s="95">
        <f t="shared" si="63"/>
        <v>0</v>
      </c>
      <c r="AD131" s="96"/>
      <c r="AE131" s="101"/>
      <c r="AF131" s="95">
        <f t="shared" si="64"/>
        <v>0</v>
      </c>
      <c r="AG131" s="96"/>
      <c r="AH131" s="97"/>
      <c r="AI131" s="97"/>
      <c r="AJ131" s="97"/>
      <c r="AK131" s="97"/>
      <c r="AL131" s="101"/>
      <c r="AM131" s="95">
        <f t="shared" si="65"/>
        <v>0</v>
      </c>
      <c r="AN131" s="96"/>
      <c r="AO131" s="97"/>
      <c r="AP131" s="101"/>
      <c r="AQ131" s="99">
        <f t="shared" si="66"/>
        <v>0</v>
      </c>
      <c r="AR131" s="105"/>
      <c r="AS131" s="105"/>
      <c r="AT131" s="105"/>
      <c r="AU131" s="105"/>
      <c r="AV131" s="105"/>
      <c r="AW131" s="105"/>
      <c r="AX131" s="99">
        <f t="shared" si="67"/>
        <v>600</v>
      </c>
      <c r="AY131" s="96"/>
      <c r="AZ131" s="97"/>
      <c r="BA131" s="97"/>
      <c r="BB131" s="97"/>
      <c r="BC131" s="97"/>
      <c r="BD131" s="97"/>
      <c r="BE131" s="97"/>
      <c r="BF131" s="97">
        <v>600</v>
      </c>
      <c r="BG131" s="97"/>
      <c r="BH131" s="97"/>
      <c r="BI131" s="97"/>
      <c r="BJ131" s="97"/>
      <c r="BK131" s="97"/>
      <c r="BL131" s="97"/>
      <c r="BM131" s="97"/>
      <c r="BN131" s="97"/>
      <c r="BO131" s="101"/>
      <c r="BP131" s="99">
        <f t="shared" si="68"/>
        <v>0</v>
      </c>
      <c r="BQ131" s="96"/>
      <c r="BR131" s="101"/>
      <c r="BS131" s="95">
        <f t="shared" si="69"/>
        <v>0</v>
      </c>
      <c r="BT131" s="96"/>
      <c r="BU131" s="101"/>
    </row>
    <row r="132" spans="1:73" s="2" customFormat="1" hidden="1" x14ac:dyDescent="0.25">
      <c r="A132" s="89"/>
      <c r="B132" s="180" t="s">
        <v>166</v>
      </c>
      <c r="C132" s="107" t="s">
        <v>73</v>
      </c>
      <c r="D132" s="181" t="s">
        <v>10</v>
      </c>
      <c r="E132" s="182"/>
      <c r="F132" s="107"/>
      <c r="G132" s="94">
        <f t="shared" si="141"/>
        <v>0</v>
      </c>
      <c r="H132" s="184">
        <f t="shared" si="217"/>
        <v>0</v>
      </c>
      <c r="I132" s="111"/>
      <c r="J132" s="112"/>
      <c r="K132" s="116"/>
      <c r="L132" s="110">
        <f t="shared" si="218"/>
        <v>0</v>
      </c>
      <c r="M132" s="111"/>
      <c r="N132" s="116"/>
      <c r="O132" s="110">
        <f t="shared" si="219"/>
        <v>0</v>
      </c>
      <c r="P132" s="111"/>
      <c r="Q132" s="116"/>
      <c r="R132" s="110">
        <f t="shared" si="220"/>
        <v>0</v>
      </c>
      <c r="S132" s="111"/>
      <c r="T132" s="116"/>
      <c r="U132" s="183"/>
      <c r="V132" s="94">
        <f t="shared" si="61"/>
        <v>0</v>
      </c>
      <c r="W132" s="110">
        <f t="shared" si="62"/>
        <v>0</v>
      </c>
      <c r="X132" s="111"/>
      <c r="Y132" s="250"/>
      <c r="Z132" s="112"/>
      <c r="AA132" s="112"/>
      <c r="AB132" s="116"/>
      <c r="AC132" s="110">
        <f t="shared" si="63"/>
        <v>0</v>
      </c>
      <c r="AD132" s="111"/>
      <c r="AE132" s="116"/>
      <c r="AF132" s="110">
        <f t="shared" si="64"/>
        <v>0</v>
      </c>
      <c r="AG132" s="111"/>
      <c r="AH132" s="112"/>
      <c r="AI132" s="112"/>
      <c r="AJ132" s="112"/>
      <c r="AK132" s="112"/>
      <c r="AL132" s="116"/>
      <c r="AM132" s="110">
        <f t="shared" si="65"/>
        <v>0</v>
      </c>
      <c r="AN132" s="111"/>
      <c r="AO132" s="112"/>
      <c r="AP132" s="116"/>
      <c r="AQ132" s="114">
        <f t="shared" si="66"/>
        <v>0</v>
      </c>
      <c r="AR132" s="119"/>
      <c r="AS132" s="119"/>
      <c r="AT132" s="119"/>
      <c r="AU132" s="119"/>
      <c r="AV132" s="119"/>
      <c r="AW132" s="119"/>
      <c r="AX132" s="114">
        <f t="shared" si="67"/>
        <v>0</v>
      </c>
      <c r="AY132" s="111"/>
      <c r="AZ132" s="112"/>
      <c r="BA132" s="112"/>
      <c r="BB132" s="112"/>
      <c r="BC132" s="112"/>
      <c r="BD132" s="112"/>
      <c r="BE132" s="112"/>
      <c r="BF132" s="112"/>
      <c r="BG132" s="112"/>
      <c r="BH132" s="112"/>
      <c r="BI132" s="112"/>
      <c r="BJ132" s="112"/>
      <c r="BK132" s="112"/>
      <c r="BL132" s="112"/>
      <c r="BM132" s="112"/>
      <c r="BN132" s="112"/>
      <c r="BO132" s="116"/>
      <c r="BP132" s="114">
        <f t="shared" si="68"/>
        <v>0</v>
      </c>
      <c r="BQ132" s="111"/>
      <c r="BR132" s="116"/>
      <c r="BS132" s="110">
        <f t="shared" si="69"/>
        <v>0</v>
      </c>
      <c r="BT132" s="111"/>
      <c r="BU132" s="116"/>
    </row>
    <row r="133" spans="1:73" s="2" customFormat="1" hidden="1" x14ac:dyDescent="0.25">
      <c r="A133" s="89"/>
      <c r="B133" s="180" t="s">
        <v>170</v>
      </c>
      <c r="C133" s="107" t="s">
        <v>74</v>
      </c>
      <c r="D133" s="181" t="s">
        <v>10</v>
      </c>
      <c r="E133" s="182"/>
      <c r="F133" s="107"/>
      <c r="G133" s="94">
        <f t="shared" si="141"/>
        <v>0</v>
      </c>
      <c r="H133" s="184">
        <f t="shared" si="217"/>
        <v>0</v>
      </c>
      <c r="I133" s="111"/>
      <c r="J133" s="112"/>
      <c r="K133" s="116"/>
      <c r="L133" s="110">
        <f t="shared" si="218"/>
        <v>0</v>
      </c>
      <c r="M133" s="111"/>
      <c r="N133" s="116"/>
      <c r="O133" s="110">
        <f t="shared" si="219"/>
        <v>0</v>
      </c>
      <c r="P133" s="111"/>
      <c r="Q133" s="116"/>
      <c r="R133" s="110">
        <f t="shared" si="220"/>
        <v>0</v>
      </c>
      <c r="S133" s="111"/>
      <c r="T133" s="116"/>
      <c r="U133" s="183"/>
      <c r="V133" s="94">
        <f t="shared" si="61"/>
        <v>0</v>
      </c>
      <c r="W133" s="110">
        <f t="shared" si="62"/>
        <v>0</v>
      </c>
      <c r="X133" s="111"/>
      <c r="Y133" s="250"/>
      <c r="Z133" s="112"/>
      <c r="AA133" s="112"/>
      <c r="AB133" s="116"/>
      <c r="AC133" s="110">
        <f t="shared" si="63"/>
        <v>0</v>
      </c>
      <c r="AD133" s="111"/>
      <c r="AE133" s="116"/>
      <c r="AF133" s="110">
        <f t="shared" si="64"/>
        <v>0</v>
      </c>
      <c r="AG133" s="111"/>
      <c r="AH133" s="112"/>
      <c r="AI133" s="112"/>
      <c r="AJ133" s="112"/>
      <c r="AK133" s="112"/>
      <c r="AL133" s="116"/>
      <c r="AM133" s="110">
        <f t="shared" si="65"/>
        <v>0</v>
      </c>
      <c r="AN133" s="111"/>
      <c r="AO133" s="112"/>
      <c r="AP133" s="116"/>
      <c r="AQ133" s="114">
        <f t="shared" si="66"/>
        <v>0</v>
      </c>
      <c r="AR133" s="119"/>
      <c r="AS133" s="119"/>
      <c r="AT133" s="119"/>
      <c r="AU133" s="119"/>
      <c r="AV133" s="119"/>
      <c r="AW133" s="119"/>
      <c r="AX133" s="114">
        <f t="shared" si="67"/>
        <v>0</v>
      </c>
      <c r="AY133" s="111"/>
      <c r="AZ133" s="112"/>
      <c r="BA133" s="112"/>
      <c r="BB133" s="112"/>
      <c r="BC133" s="112"/>
      <c r="BD133" s="112"/>
      <c r="BE133" s="112"/>
      <c r="BF133" s="112"/>
      <c r="BG133" s="112"/>
      <c r="BH133" s="112"/>
      <c r="BI133" s="112"/>
      <c r="BJ133" s="112"/>
      <c r="BK133" s="112"/>
      <c r="BL133" s="112"/>
      <c r="BM133" s="112"/>
      <c r="BN133" s="112"/>
      <c r="BO133" s="116"/>
      <c r="BP133" s="114">
        <f t="shared" si="68"/>
        <v>0</v>
      </c>
      <c r="BQ133" s="111"/>
      <c r="BR133" s="116"/>
      <c r="BS133" s="110">
        <f t="shared" si="69"/>
        <v>0</v>
      </c>
      <c r="BT133" s="111"/>
      <c r="BU133" s="116"/>
    </row>
    <row r="134" spans="1:73" s="2" customFormat="1" x14ac:dyDescent="0.25">
      <c r="A134" s="89"/>
      <c r="B134" s="180" t="s">
        <v>186</v>
      </c>
      <c r="C134" s="107" t="s">
        <v>34</v>
      </c>
      <c r="D134" s="181" t="s">
        <v>10</v>
      </c>
      <c r="E134" s="182">
        <v>21</v>
      </c>
      <c r="F134" s="107"/>
      <c r="G134" s="94">
        <f t="shared" si="141"/>
        <v>0</v>
      </c>
      <c r="H134" s="184">
        <f t="shared" si="217"/>
        <v>0</v>
      </c>
      <c r="I134" s="111"/>
      <c r="J134" s="112"/>
      <c r="K134" s="116"/>
      <c r="L134" s="110">
        <f t="shared" si="218"/>
        <v>0</v>
      </c>
      <c r="M134" s="111"/>
      <c r="N134" s="116"/>
      <c r="O134" s="110">
        <f t="shared" si="219"/>
        <v>0</v>
      </c>
      <c r="P134" s="111"/>
      <c r="Q134" s="116"/>
      <c r="R134" s="110">
        <f t="shared" si="220"/>
        <v>0</v>
      </c>
      <c r="S134" s="111"/>
      <c r="T134" s="116"/>
      <c r="U134" s="183"/>
      <c r="V134" s="94">
        <f t="shared" si="61"/>
        <v>339</v>
      </c>
      <c r="W134" s="110">
        <f t="shared" si="62"/>
        <v>0</v>
      </c>
      <c r="X134" s="111"/>
      <c r="Y134" s="250"/>
      <c r="Z134" s="112"/>
      <c r="AA134" s="112"/>
      <c r="AB134" s="116"/>
      <c r="AC134" s="110">
        <f t="shared" si="63"/>
        <v>0</v>
      </c>
      <c r="AD134" s="111"/>
      <c r="AE134" s="116"/>
      <c r="AF134" s="110">
        <f t="shared" si="64"/>
        <v>0</v>
      </c>
      <c r="AG134" s="111"/>
      <c r="AH134" s="112"/>
      <c r="AI134" s="112"/>
      <c r="AJ134" s="112"/>
      <c r="AK134" s="112"/>
      <c r="AL134" s="116"/>
      <c r="AM134" s="110">
        <f t="shared" si="65"/>
        <v>0</v>
      </c>
      <c r="AN134" s="111"/>
      <c r="AO134" s="112"/>
      <c r="AP134" s="116"/>
      <c r="AQ134" s="114">
        <f t="shared" si="66"/>
        <v>0</v>
      </c>
      <c r="AR134" s="119"/>
      <c r="AS134" s="119"/>
      <c r="AT134" s="119"/>
      <c r="AU134" s="119"/>
      <c r="AV134" s="119"/>
      <c r="AW134" s="119"/>
      <c r="AX134" s="114">
        <f t="shared" si="67"/>
        <v>339</v>
      </c>
      <c r="AY134" s="111"/>
      <c r="AZ134" s="112"/>
      <c r="BA134" s="112"/>
      <c r="BB134" s="112"/>
      <c r="BC134" s="112"/>
      <c r="BD134" s="112"/>
      <c r="BE134" s="112"/>
      <c r="BF134" s="112"/>
      <c r="BG134" s="112"/>
      <c r="BH134" s="112"/>
      <c r="BI134" s="112">
        <v>339</v>
      </c>
      <c r="BJ134" s="112"/>
      <c r="BK134" s="112"/>
      <c r="BL134" s="112"/>
      <c r="BM134" s="112"/>
      <c r="BN134" s="112"/>
      <c r="BO134" s="116"/>
      <c r="BP134" s="114">
        <f t="shared" si="68"/>
        <v>0</v>
      </c>
      <c r="BQ134" s="111"/>
      <c r="BR134" s="116"/>
      <c r="BS134" s="110">
        <f t="shared" si="69"/>
        <v>0</v>
      </c>
      <c r="BT134" s="111"/>
      <c r="BU134" s="116"/>
    </row>
    <row r="135" spans="1:73" s="2" customFormat="1" x14ac:dyDescent="0.25">
      <c r="A135" s="89"/>
      <c r="B135" s="180" t="s">
        <v>187</v>
      </c>
      <c r="C135" s="107" t="s">
        <v>72</v>
      </c>
      <c r="D135" s="181" t="s">
        <v>10</v>
      </c>
      <c r="E135" s="182">
        <v>21</v>
      </c>
      <c r="F135" s="107"/>
      <c r="G135" s="94">
        <f t="shared" si="141"/>
        <v>0</v>
      </c>
      <c r="H135" s="184">
        <f t="shared" si="217"/>
        <v>0</v>
      </c>
      <c r="I135" s="111"/>
      <c r="J135" s="112"/>
      <c r="K135" s="116"/>
      <c r="L135" s="110">
        <f t="shared" si="218"/>
        <v>0</v>
      </c>
      <c r="M135" s="111"/>
      <c r="N135" s="116"/>
      <c r="O135" s="110">
        <f t="shared" si="219"/>
        <v>0</v>
      </c>
      <c r="P135" s="111"/>
      <c r="Q135" s="116"/>
      <c r="R135" s="110">
        <f t="shared" si="220"/>
        <v>0</v>
      </c>
      <c r="S135" s="111"/>
      <c r="T135" s="116"/>
      <c r="U135" s="183"/>
      <c r="V135" s="94">
        <f t="shared" si="61"/>
        <v>365</v>
      </c>
      <c r="W135" s="110">
        <f t="shared" si="62"/>
        <v>0</v>
      </c>
      <c r="X135" s="111"/>
      <c r="Y135" s="250"/>
      <c r="Z135" s="112"/>
      <c r="AA135" s="112"/>
      <c r="AB135" s="116"/>
      <c r="AC135" s="110">
        <f t="shared" si="63"/>
        <v>0</v>
      </c>
      <c r="AD135" s="111"/>
      <c r="AE135" s="116"/>
      <c r="AF135" s="110">
        <f t="shared" si="64"/>
        <v>0</v>
      </c>
      <c r="AG135" s="111"/>
      <c r="AH135" s="112"/>
      <c r="AI135" s="112"/>
      <c r="AJ135" s="112"/>
      <c r="AK135" s="112"/>
      <c r="AL135" s="116"/>
      <c r="AM135" s="110">
        <f t="shared" si="65"/>
        <v>0</v>
      </c>
      <c r="AN135" s="111"/>
      <c r="AO135" s="112"/>
      <c r="AP135" s="116"/>
      <c r="AQ135" s="114">
        <f t="shared" si="66"/>
        <v>0</v>
      </c>
      <c r="AR135" s="119"/>
      <c r="AS135" s="119"/>
      <c r="AT135" s="119"/>
      <c r="AU135" s="119"/>
      <c r="AV135" s="119"/>
      <c r="AW135" s="119"/>
      <c r="AX135" s="114">
        <f t="shared" si="67"/>
        <v>365</v>
      </c>
      <c r="AY135" s="111"/>
      <c r="AZ135" s="112"/>
      <c r="BA135" s="112"/>
      <c r="BB135" s="112"/>
      <c r="BC135" s="112"/>
      <c r="BD135" s="112"/>
      <c r="BE135" s="112"/>
      <c r="BF135" s="112"/>
      <c r="BG135" s="112"/>
      <c r="BH135" s="112"/>
      <c r="BI135" s="112">
        <v>365</v>
      </c>
      <c r="BJ135" s="112"/>
      <c r="BK135" s="112"/>
      <c r="BL135" s="112"/>
      <c r="BM135" s="112"/>
      <c r="BN135" s="112"/>
      <c r="BO135" s="116"/>
      <c r="BP135" s="114">
        <f t="shared" si="68"/>
        <v>0</v>
      </c>
      <c r="BQ135" s="111"/>
      <c r="BR135" s="116"/>
      <c r="BS135" s="110">
        <f t="shared" si="69"/>
        <v>0</v>
      </c>
      <c r="BT135" s="111"/>
      <c r="BU135" s="116"/>
    </row>
    <row r="136" spans="1:73" s="2" customFormat="1" x14ac:dyDescent="0.25">
      <c r="A136" s="89"/>
      <c r="B136" s="180">
        <v>166</v>
      </c>
      <c r="C136" s="107" t="s">
        <v>35</v>
      </c>
      <c r="D136" s="181" t="s">
        <v>10</v>
      </c>
      <c r="E136" s="182">
        <v>21</v>
      </c>
      <c r="F136" s="107"/>
      <c r="G136" s="94">
        <f t="shared" si="141"/>
        <v>0</v>
      </c>
      <c r="H136" s="184">
        <f t="shared" si="217"/>
        <v>0</v>
      </c>
      <c r="I136" s="111"/>
      <c r="J136" s="112"/>
      <c r="K136" s="116"/>
      <c r="L136" s="110">
        <f t="shared" si="218"/>
        <v>0</v>
      </c>
      <c r="M136" s="111"/>
      <c r="N136" s="116"/>
      <c r="O136" s="110">
        <f t="shared" si="219"/>
        <v>0</v>
      </c>
      <c r="P136" s="111"/>
      <c r="Q136" s="116"/>
      <c r="R136" s="110">
        <f t="shared" si="220"/>
        <v>0</v>
      </c>
      <c r="S136" s="111"/>
      <c r="T136" s="116"/>
      <c r="U136" s="183"/>
      <c r="V136" s="94">
        <f t="shared" si="61"/>
        <v>313</v>
      </c>
      <c r="W136" s="110">
        <f t="shared" si="62"/>
        <v>0</v>
      </c>
      <c r="X136" s="111"/>
      <c r="Y136" s="250"/>
      <c r="Z136" s="112"/>
      <c r="AA136" s="112"/>
      <c r="AB136" s="116"/>
      <c r="AC136" s="110">
        <f t="shared" si="63"/>
        <v>0</v>
      </c>
      <c r="AD136" s="111"/>
      <c r="AE136" s="116"/>
      <c r="AF136" s="110">
        <f t="shared" si="64"/>
        <v>0</v>
      </c>
      <c r="AG136" s="111"/>
      <c r="AH136" s="112"/>
      <c r="AI136" s="112"/>
      <c r="AJ136" s="112"/>
      <c r="AK136" s="112"/>
      <c r="AL136" s="116"/>
      <c r="AM136" s="110">
        <f t="shared" si="65"/>
        <v>0</v>
      </c>
      <c r="AN136" s="111"/>
      <c r="AO136" s="112"/>
      <c r="AP136" s="116"/>
      <c r="AQ136" s="114">
        <f t="shared" si="66"/>
        <v>0</v>
      </c>
      <c r="AR136" s="119"/>
      <c r="AS136" s="119"/>
      <c r="AT136" s="119"/>
      <c r="AU136" s="119"/>
      <c r="AV136" s="119"/>
      <c r="AW136" s="119"/>
      <c r="AX136" s="114">
        <f t="shared" si="67"/>
        <v>313</v>
      </c>
      <c r="AY136" s="111"/>
      <c r="AZ136" s="112"/>
      <c r="BA136" s="112"/>
      <c r="BB136" s="112"/>
      <c r="BC136" s="112"/>
      <c r="BD136" s="112"/>
      <c r="BE136" s="112"/>
      <c r="BF136" s="112"/>
      <c r="BG136" s="112"/>
      <c r="BH136" s="112"/>
      <c r="BI136" s="112">
        <v>313</v>
      </c>
      <c r="BJ136" s="112"/>
      <c r="BK136" s="112"/>
      <c r="BL136" s="112"/>
      <c r="BM136" s="112"/>
      <c r="BN136" s="112"/>
      <c r="BO136" s="116"/>
      <c r="BP136" s="114">
        <f t="shared" si="68"/>
        <v>0</v>
      </c>
      <c r="BQ136" s="111"/>
      <c r="BR136" s="116"/>
      <c r="BS136" s="110">
        <f t="shared" si="69"/>
        <v>0</v>
      </c>
      <c r="BT136" s="111"/>
      <c r="BU136" s="116"/>
    </row>
    <row r="137" spans="1:73" s="2" customFormat="1" hidden="1" x14ac:dyDescent="0.25">
      <c r="A137" s="89"/>
      <c r="B137" s="180" t="s">
        <v>178</v>
      </c>
      <c r="C137" s="107" t="s">
        <v>37</v>
      </c>
      <c r="D137" s="181" t="s">
        <v>10</v>
      </c>
      <c r="E137" s="182"/>
      <c r="F137" s="107"/>
      <c r="G137" s="94">
        <f>SUM(U137,R137,O137,L137,H137)</f>
        <v>0</v>
      </c>
      <c r="H137" s="184">
        <f t="shared" si="217"/>
        <v>0</v>
      </c>
      <c r="I137" s="111"/>
      <c r="J137" s="112"/>
      <c r="K137" s="116"/>
      <c r="L137" s="110">
        <f t="shared" si="218"/>
        <v>0</v>
      </c>
      <c r="M137" s="111"/>
      <c r="N137" s="116"/>
      <c r="O137" s="110">
        <f t="shared" si="219"/>
        <v>0</v>
      </c>
      <c r="P137" s="111"/>
      <c r="Q137" s="116"/>
      <c r="R137" s="110">
        <f t="shared" si="220"/>
        <v>0</v>
      </c>
      <c r="S137" s="111"/>
      <c r="T137" s="116"/>
      <c r="U137" s="183"/>
      <c r="V137" s="94">
        <f t="shared" si="61"/>
        <v>0</v>
      </c>
      <c r="W137" s="110">
        <f t="shared" si="62"/>
        <v>0</v>
      </c>
      <c r="X137" s="111"/>
      <c r="Y137" s="250"/>
      <c r="Z137" s="112"/>
      <c r="AA137" s="112"/>
      <c r="AB137" s="116"/>
      <c r="AC137" s="110">
        <f t="shared" si="63"/>
        <v>0</v>
      </c>
      <c r="AD137" s="111"/>
      <c r="AE137" s="116"/>
      <c r="AF137" s="110">
        <f t="shared" si="64"/>
        <v>0</v>
      </c>
      <c r="AG137" s="111"/>
      <c r="AH137" s="112"/>
      <c r="AI137" s="112"/>
      <c r="AJ137" s="112"/>
      <c r="AK137" s="112"/>
      <c r="AL137" s="116"/>
      <c r="AM137" s="110">
        <f t="shared" si="65"/>
        <v>0</v>
      </c>
      <c r="AN137" s="111"/>
      <c r="AO137" s="112"/>
      <c r="AP137" s="116"/>
      <c r="AQ137" s="114">
        <f t="shared" si="66"/>
        <v>0</v>
      </c>
      <c r="AR137" s="119"/>
      <c r="AS137" s="119"/>
      <c r="AT137" s="119"/>
      <c r="AU137" s="119"/>
      <c r="AV137" s="119"/>
      <c r="AW137" s="119"/>
      <c r="AX137" s="114">
        <f t="shared" si="67"/>
        <v>0</v>
      </c>
      <c r="AY137" s="111"/>
      <c r="AZ137" s="112"/>
      <c r="BA137" s="112"/>
      <c r="BB137" s="112"/>
      <c r="BC137" s="112"/>
      <c r="BD137" s="112"/>
      <c r="BE137" s="112"/>
      <c r="BF137" s="112"/>
      <c r="BG137" s="112"/>
      <c r="BH137" s="112"/>
      <c r="BI137" s="112"/>
      <c r="BJ137" s="112"/>
      <c r="BK137" s="112"/>
      <c r="BL137" s="112"/>
      <c r="BM137" s="112"/>
      <c r="BN137" s="112"/>
      <c r="BO137" s="116"/>
      <c r="BP137" s="114">
        <f t="shared" si="68"/>
        <v>0</v>
      </c>
      <c r="BQ137" s="111"/>
      <c r="BR137" s="116"/>
      <c r="BS137" s="110">
        <f t="shared" si="69"/>
        <v>0</v>
      </c>
      <c r="BT137" s="111"/>
      <c r="BU137" s="116"/>
    </row>
    <row r="138" spans="1:73" s="2" customFormat="1" hidden="1" x14ac:dyDescent="0.25">
      <c r="A138" s="89"/>
      <c r="B138" s="180" t="s">
        <v>181</v>
      </c>
      <c r="C138" s="107" t="s">
        <v>182</v>
      </c>
      <c r="D138" s="181" t="s">
        <v>10</v>
      </c>
      <c r="E138" s="182"/>
      <c r="F138" s="107"/>
      <c r="G138" s="94">
        <f t="shared" si="141"/>
        <v>0</v>
      </c>
      <c r="H138" s="184">
        <f t="shared" si="217"/>
        <v>0</v>
      </c>
      <c r="I138" s="111"/>
      <c r="J138" s="112"/>
      <c r="K138" s="116"/>
      <c r="L138" s="110">
        <f t="shared" si="218"/>
        <v>0</v>
      </c>
      <c r="M138" s="111"/>
      <c r="N138" s="116"/>
      <c r="O138" s="110">
        <f t="shared" si="219"/>
        <v>0</v>
      </c>
      <c r="P138" s="111"/>
      <c r="Q138" s="116"/>
      <c r="R138" s="110">
        <f t="shared" si="220"/>
        <v>0</v>
      </c>
      <c r="S138" s="111"/>
      <c r="T138" s="116"/>
      <c r="U138" s="183"/>
      <c r="V138" s="94">
        <f t="shared" si="61"/>
        <v>0</v>
      </c>
      <c r="W138" s="110">
        <f t="shared" si="62"/>
        <v>0</v>
      </c>
      <c r="X138" s="111"/>
      <c r="Y138" s="250"/>
      <c r="Z138" s="112"/>
      <c r="AA138" s="112"/>
      <c r="AB138" s="116"/>
      <c r="AC138" s="110">
        <f t="shared" si="63"/>
        <v>0</v>
      </c>
      <c r="AD138" s="111"/>
      <c r="AE138" s="116"/>
      <c r="AF138" s="110">
        <f t="shared" si="64"/>
        <v>0</v>
      </c>
      <c r="AG138" s="111"/>
      <c r="AH138" s="112"/>
      <c r="AI138" s="112"/>
      <c r="AJ138" s="112"/>
      <c r="AK138" s="112"/>
      <c r="AL138" s="116"/>
      <c r="AM138" s="110">
        <f t="shared" si="65"/>
        <v>0</v>
      </c>
      <c r="AN138" s="111"/>
      <c r="AO138" s="112"/>
      <c r="AP138" s="116"/>
      <c r="AQ138" s="114">
        <f t="shared" si="66"/>
        <v>0</v>
      </c>
      <c r="AR138" s="119"/>
      <c r="AS138" s="119"/>
      <c r="AT138" s="119"/>
      <c r="AU138" s="119"/>
      <c r="AV138" s="119"/>
      <c r="AW138" s="119"/>
      <c r="AX138" s="114">
        <f t="shared" si="67"/>
        <v>0</v>
      </c>
      <c r="AY138" s="111"/>
      <c r="AZ138" s="112"/>
      <c r="BA138" s="112"/>
      <c r="BB138" s="112"/>
      <c r="BC138" s="112"/>
      <c r="BD138" s="112"/>
      <c r="BE138" s="112"/>
      <c r="BF138" s="112"/>
      <c r="BG138" s="112"/>
      <c r="BH138" s="112"/>
      <c r="BI138" s="112"/>
      <c r="BJ138" s="112"/>
      <c r="BK138" s="112"/>
      <c r="BL138" s="112"/>
      <c r="BM138" s="112"/>
      <c r="BN138" s="112"/>
      <c r="BO138" s="116"/>
      <c r="BP138" s="114">
        <f t="shared" si="68"/>
        <v>0</v>
      </c>
      <c r="BQ138" s="111"/>
      <c r="BR138" s="116"/>
      <c r="BS138" s="110">
        <f t="shared" si="69"/>
        <v>0</v>
      </c>
      <c r="BT138" s="111"/>
      <c r="BU138" s="116"/>
    </row>
    <row r="139" spans="1:73" s="2" customFormat="1" hidden="1" x14ac:dyDescent="0.25">
      <c r="A139" s="89"/>
      <c r="B139" s="106"/>
      <c r="C139" s="107"/>
      <c r="D139" s="181" t="s">
        <v>10</v>
      </c>
      <c r="E139" s="182"/>
      <c r="F139" s="107"/>
      <c r="G139" s="94">
        <f t="shared" si="141"/>
        <v>0</v>
      </c>
      <c r="H139" s="184">
        <f t="shared" si="217"/>
        <v>0</v>
      </c>
      <c r="I139" s="111"/>
      <c r="J139" s="112"/>
      <c r="K139" s="116"/>
      <c r="L139" s="110">
        <f t="shared" si="218"/>
        <v>0</v>
      </c>
      <c r="M139" s="111"/>
      <c r="N139" s="116"/>
      <c r="O139" s="110">
        <f t="shared" si="219"/>
        <v>0</v>
      </c>
      <c r="P139" s="111"/>
      <c r="Q139" s="116"/>
      <c r="R139" s="110">
        <f t="shared" si="220"/>
        <v>0</v>
      </c>
      <c r="S139" s="111"/>
      <c r="T139" s="116"/>
      <c r="U139" s="183"/>
      <c r="V139" s="94">
        <f t="shared" si="61"/>
        <v>0</v>
      </c>
      <c r="W139" s="110">
        <f t="shared" si="62"/>
        <v>0</v>
      </c>
      <c r="X139" s="111"/>
      <c r="Y139" s="250"/>
      <c r="Z139" s="112"/>
      <c r="AA139" s="112"/>
      <c r="AB139" s="116"/>
      <c r="AC139" s="110">
        <f t="shared" si="63"/>
        <v>0</v>
      </c>
      <c r="AD139" s="111"/>
      <c r="AE139" s="116"/>
      <c r="AF139" s="110">
        <f t="shared" si="64"/>
        <v>0</v>
      </c>
      <c r="AG139" s="111"/>
      <c r="AH139" s="112"/>
      <c r="AI139" s="112"/>
      <c r="AJ139" s="112"/>
      <c r="AK139" s="112"/>
      <c r="AL139" s="116"/>
      <c r="AM139" s="110">
        <f t="shared" si="65"/>
        <v>0</v>
      </c>
      <c r="AN139" s="111"/>
      <c r="AO139" s="112"/>
      <c r="AP139" s="116"/>
      <c r="AQ139" s="114">
        <f t="shared" si="66"/>
        <v>0</v>
      </c>
      <c r="AR139" s="119"/>
      <c r="AS139" s="119"/>
      <c r="AT139" s="119"/>
      <c r="AU139" s="119"/>
      <c r="AV139" s="119"/>
      <c r="AW139" s="119"/>
      <c r="AX139" s="114">
        <f t="shared" si="67"/>
        <v>0</v>
      </c>
      <c r="AY139" s="111"/>
      <c r="AZ139" s="112"/>
      <c r="BA139" s="112"/>
      <c r="BB139" s="112"/>
      <c r="BC139" s="112"/>
      <c r="BD139" s="112"/>
      <c r="BE139" s="112"/>
      <c r="BF139" s="112"/>
      <c r="BG139" s="112"/>
      <c r="BH139" s="112"/>
      <c r="BI139" s="112"/>
      <c r="BJ139" s="112"/>
      <c r="BK139" s="112"/>
      <c r="BL139" s="112"/>
      <c r="BM139" s="112"/>
      <c r="BN139" s="112"/>
      <c r="BO139" s="116"/>
      <c r="BP139" s="114">
        <f t="shared" si="68"/>
        <v>0</v>
      </c>
      <c r="BQ139" s="111"/>
      <c r="BR139" s="116"/>
      <c r="BS139" s="110">
        <f t="shared" si="69"/>
        <v>0</v>
      </c>
      <c r="BT139" s="111"/>
      <c r="BU139" s="116"/>
    </row>
    <row r="140" spans="1:73" s="2" customFormat="1" hidden="1" x14ac:dyDescent="0.25">
      <c r="A140" s="89"/>
      <c r="B140" s="106"/>
      <c r="C140" s="107"/>
      <c r="D140" s="181" t="s">
        <v>10</v>
      </c>
      <c r="E140" s="182"/>
      <c r="F140" s="107"/>
      <c r="G140" s="94">
        <f t="shared" si="141"/>
        <v>0</v>
      </c>
      <c r="H140" s="184">
        <f t="shared" si="217"/>
        <v>0</v>
      </c>
      <c r="I140" s="111"/>
      <c r="J140" s="112"/>
      <c r="K140" s="116"/>
      <c r="L140" s="110">
        <f t="shared" si="218"/>
        <v>0</v>
      </c>
      <c r="M140" s="111"/>
      <c r="N140" s="116"/>
      <c r="O140" s="110">
        <f t="shared" si="219"/>
        <v>0</v>
      </c>
      <c r="P140" s="111"/>
      <c r="Q140" s="116"/>
      <c r="R140" s="110">
        <f t="shared" si="220"/>
        <v>0</v>
      </c>
      <c r="S140" s="111"/>
      <c r="T140" s="116"/>
      <c r="U140" s="183"/>
      <c r="V140" s="94">
        <f t="shared" si="61"/>
        <v>0</v>
      </c>
      <c r="W140" s="110">
        <f t="shared" si="62"/>
        <v>0</v>
      </c>
      <c r="X140" s="111"/>
      <c r="Y140" s="250"/>
      <c r="Z140" s="112"/>
      <c r="AA140" s="112"/>
      <c r="AB140" s="116"/>
      <c r="AC140" s="110">
        <f t="shared" si="63"/>
        <v>0</v>
      </c>
      <c r="AD140" s="111"/>
      <c r="AE140" s="116"/>
      <c r="AF140" s="110">
        <f t="shared" si="64"/>
        <v>0</v>
      </c>
      <c r="AG140" s="111"/>
      <c r="AH140" s="112"/>
      <c r="AI140" s="112"/>
      <c r="AJ140" s="112"/>
      <c r="AK140" s="112"/>
      <c r="AL140" s="116"/>
      <c r="AM140" s="110">
        <f t="shared" si="65"/>
        <v>0</v>
      </c>
      <c r="AN140" s="111"/>
      <c r="AO140" s="112"/>
      <c r="AP140" s="116"/>
      <c r="AQ140" s="114">
        <f t="shared" si="66"/>
        <v>0</v>
      </c>
      <c r="AR140" s="119"/>
      <c r="AS140" s="119"/>
      <c r="AT140" s="119"/>
      <c r="AU140" s="119"/>
      <c r="AV140" s="119"/>
      <c r="AW140" s="119"/>
      <c r="AX140" s="114">
        <f t="shared" si="67"/>
        <v>0</v>
      </c>
      <c r="AY140" s="111"/>
      <c r="AZ140" s="112"/>
      <c r="BA140" s="112"/>
      <c r="BB140" s="112"/>
      <c r="BC140" s="112"/>
      <c r="BD140" s="112"/>
      <c r="BE140" s="112"/>
      <c r="BF140" s="112"/>
      <c r="BG140" s="112"/>
      <c r="BH140" s="112"/>
      <c r="BI140" s="112"/>
      <c r="BJ140" s="112"/>
      <c r="BK140" s="112"/>
      <c r="BL140" s="112"/>
      <c r="BM140" s="112"/>
      <c r="BN140" s="112"/>
      <c r="BO140" s="116"/>
      <c r="BP140" s="114">
        <f t="shared" si="68"/>
        <v>0</v>
      </c>
      <c r="BQ140" s="111"/>
      <c r="BR140" s="116"/>
      <c r="BS140" s="110">
        <f t="shared" si="69"/>
        <v>0</v>
      </c>
      <c r="BT140" s="111"/>
      <c r="BU140" s="116"/>
    </row>
    <row r="141" spans="1:73" s="2" customFormat="1" hidden="1" x14ac:dyDescent="0.25">
      <c r="A141" s="135"/>
      <c r="B141" s="185"/>
      <c r="C141" s="186"/>
      <c r="D141" s="187" t="s">
        <v>10</v>
      </c>
      <c r="E141" s="188"/>
      <c r="F141" s="186"/>
      <c r="G141" s="197">
        <f t="shared" si="141"/>
        <v>0</v>
      </c>
      <c r="H141" s="189">
        <f t="shared" si="217"/>
        <v>0</v>
      </c>
      <c r="I141" s="190"/>
      <c r="J141" s="191"/>
      <c r="K141" s="136"/>
      <c r="L141" s="192">
        <f t="shared" si="218"/>
        <v>0</v>
      </c>
      <c r="M141" s="190"/>
      <c r="N141" s="136"/>
      <c r="O141" s="192">
        <f t="shared" si="219"/>
        <v>0</v>
      </c>
      <c r="P141" s="190"/>
      <c r="Q141" s="136"/>
      <c r="R141" s="192">
        <f t="shared" si="220"/>
        <v>0</v>
      </c>
      <c r="S141" s="190"/>
      <c r="T141" s="136"/>
      <c r="U141" s="193"/>
      <c r="V141" s="194">
        <f t="shared" si="61"/>
        <v>0</v>
      </c>
      <c r="W141" s="193">
        <f t="shared" si="62"/>
        <v>0</v>
      </c>
      <c r="X141" s="190"/>
      <c r="Y141" s="254"/>
      <c r="Z141" s="191"/>
      <c r="AA141" s="191"/>
      <c r="AB141" s="136"/>
      <c r="AC141" s="193">
        <f t="shared" si="63"/>
        <v>0</v>
      </c>
      <c r="AD141" s="190"/>
      <c r="AE141" s="136"/>
      <c r="AF141" s="193">
        <f t="shared" si="64"/>
        <v>0</v>
      </c>
      <c r="AG141" s="190"/>
      <c r="AH141" s="191"/>
      <c r="AI141" s="191"/>
      <c r="AJ141" s="191"/>
      <c r="AK141" s="191"/>
      <c r="AL141" s="136"/>
      <c r="AM141" s="193">
        <f t="shared" si="65"/>
        <v>0</v>
      </c>
      <c r="AN141" s="190"/>
      <c r="AO141" s="191"/>
      <c r="AP141" s="136"/>
      <c r="AQ141" s="195">
        <f t="shared" si="66"/>
        <v>0</v>
      </c>
      <c r="AR141" s="195"/>
      <c r="AS141" s="195"/>
      <c r="AT141" s="195"/>
      <c r="AU141" s="195"/>
      <c r="AV141" s="195"/>
      <c r="AW141" s="195"/>
      <c r="AX141" s="195">
        <f t="shared" si="67"/>
        <v>0</v>
      </c>
      <c r="AY141" s="190"/>
      <c r="AZ141" s="191"/>
      <c r="BA141" s="191"/>
      <c r="BB141" s="191"/>
      <c r="BC141" s="191"/>
      <c r="BD141" s="191"/>
      <c r="BE141" s="191"/>
      <c r="BF141" s="191"/>
      <c r="BG141" s="191"/>
      <c r="BH141" s="191"/>
      <c r="BI141" s="191"/>
      <c r="BJ141" s="191"/>
      <c r="BK141" s="191"/>
      <c r="BL141" s="191"/>
      <c r="BM141" s="191"/>
      <c r="BN141" s="191"/>
      <c r="BO141" s="136"/>
      <c r="BP141" s="195">
        <f t="shared" si="68"/>
        <v>0</v>
      </c>
      <c r="BQ141" s="190"/>
      <c r="BR141" s="136"/>
      <c r="BS141" s="193">
        <f t="shared" si="69"/>
        <v>0</v>
      </c>
      <c r="BT141" s="190"/>
      <c r="BU141" s="136"/>
    </row>
    <row r="142" spans="1:73" s="6" customFormat="1" ht="14.25" x14ac:dyDescent="0.2">
      <c r="A142" s="158" t="s">
        <v>188</v>
      </c>
      <c r="B142" s="159"/>
      <c r="C142" s="160"/>
      <c r="D142" s="161" t="s">
        <v>11</v>
      </c>
      <c r="E142" s="162"/>
      <c r="F142" s="160"/>
      <c r="G142" s="163">
        <f>SUM(G143:G151)</f>
        <v>0</v>
      </c>
      <c r="H142" s="198">
        <f t="shared" si="217"/>
        <v>0</v>
      </c>
      <c r="I142" s="165">
        <f>SUM(I143:I151)</f>
        <v>0</v>
      </c>
      <c r="J142" s="166">
        <f t="shared" ref="J142:T142" si="221">SUM(J143:J151)</f>
        <v>0</v>
      </c>
      <c r="K142" s="167">
        <f t="shared" si="221"/>
        <v>0</v>
      </c>
      <c r="L142" s="164">
        <f t="shared" si="221"/>
        <v>0</v>
      </c>
      <c r="M142" s="165">
        <f t="shared" si="221"/>
        <v>0</v>
      </c>
      <c r="N142" s="167">
        <f t="shared" si="221"/>
        <v>0</v>
      </c>
      <c r="O142" s="164">
        <f t="shared" si="221"/>
        <v>0</v>
      </c>
      <c r="P142" s="165">
        <f t="shared" si="221"/>
        <v>0</v>
      </c>
      <c r="Q142" s="167">
        <f t="shared" si="221"/>
        <v>0</v>
      </c>
      <c r="R142" s="164">
        <f t="shared" si="221"/>
        <v>0</v>
      </c>
      <c r="S142" s="165">
        <f t="shared" si="221"/>
        <v>0</v>
      </c>
      <c r="T142" s="167">
        <f t="shared" si="221"/>
        <v>0</v>
      </c>
      <c r="U142" s="164">
        <f>SUM(U143:U151)</f>
        <v>0</v>
      </c>
      <c r="V142" s="163">
        <f t="shared" si="61"/>
        <v>-278872</v>
      </c>
      <c r="W142" s="164">
        <f t="shared" si="62"/>
        <v>0</v>
      </c>
      <c r="X142" s="165">
        <f>SUM(X143:X151)</f>
        <v>0</v>
      </c>
      <c r="Y142" s="255"/>
      <c r="Z142" s="166">
        <f>SUM(Z143:Z151)</f>
        <v>0</v>
      </c>
      <c r="AA142" s="166">
        <f>SUM(AA143:AA151)</f>
        <v>0</v>
      </c>
      <c r="AB142" s="167">
        <f>SUM(AB143:AB151)</f>
        <v>0</v>
      </c>
      <c r="AC142" s="164">
        <f t="shared" si="63"/>
        <v>0</v>
      </c>
      <c r="AD142" s="165">
        <f>SUM(AD143:AD151)</f>
        <v>0</v>
      </c>
      <c r="AE142" s="167">
        <f>SUM(AE143:AE151)</f>
        <v>0</v>
      </c>
      <c r="AF142" s="164">
        <f t="shared" si="64"/>
        <v>0</v>
      </c>
      <c r="AG142" s="165">
        <f t="shared" ref="AG142:AL142" si="222">SUM(AG143:AG151)</f>
        <v>0</v>
      </c>
      <c r="AH142" s="166">
        <f t="shared" si="222"/>
        <v>0</v>
      </c>
      <c r="AI142" s="166">
        <f t="shared" si="222"/>
        <v>0</v>
      </c>
      <c r="AJ142" s="166">
        <f t="shared" si="222"/>
        <v>0</v>
      </c>
      <c r="AK142" s="166">
        <f t="shared" si="222"/>
        <v>0</v>
      </c>
      <c r="AL142" s="167">
        <f t="shared" si="222"/>
        <v>0</v>
      </c>
      <c r="AM142" s="164">
        <f>SUM(AN142:AP142)</f>
        <v>0</v>
      </c>
      <c r="AN142" s="165">
        <f>SUM(AN143:AN151)</f>
        <v>0</v>
      </c>
      <c r="AO142" s="166">
        <f>SUM(AO143:AO151)</f>
        <v>0</v>
      </c>
      <c r="AP142" s="167">
        <f>SUM(AP143:AP151)</f>
        <v>0</v>
      </c>
      <c r="AQ142" s="196">
        <f t="shared" si="66"/>
        <v>-277702</v>
      </c>
      <c r="AR142" s="196">
        <f t="shared" ref="AR142:AW142" si="223">SUM(AR143:AR151)</f>
        <v>0</v>
      </c>
      <c r="AS142" s="196">
        <f t="shared" si="223"/>
        <v>-207550</v>
      </c>
      <c r="AT142" s="196">
        <f t="shared" si="223"/>
        <v>0</v>
      </c>
      <c r="AU142" s="196">
        <f t="shared" si="223"/>
        <v>0</v>
      </c>
      <c r="AV142" s="196">
        <f t="shared" si="223"/>
        <v>0</v>
      </c>
      <c r="AW142" s="196">
        <f t="shared" si="223"/>
        <v>-70152</v>
      </c>
      <c r="AX142" s="196">
        <f t="shared" si="67"/>
        <v>-1170</v>
      </c>
      <c r="AY142" s="165">
        <f t="shared" ref="AY142:BO142" si="224">SUM(AY143:AY151)</f>
        <v>0</v>
      </c>
      <c r="AZ142" s="166">
        <f t="shared" si="224"/>
        <v>0</v>
      </c>
      <c r="BA142" s="166">
        <f t="shared" si="224"/>
        <v>0</v>
      </c>
      <c r="BB142" s="166">
        <f t="shared" si="224"/>
        <v>0</v>
      </c>
      <c r="BC142" s="166">
        <f t="shared" si="224"/>
        <v>0</v>
      </c>
      <c r="BD142" s="166">
        <f t="shared" si="224"/>
        <v>0</v>
      </c>
      <c r="BE142" s="166">
        <f t="shared" si="224"/>
        <v>0</v>
      </c>
      <c r="BF142" s="166">
        <f t="shared" si="224"/>
        <v>-3500</v>
      </c>
      <c r="BG142" s="166">
        <f t="shared" si="224"/>
        <v>0</v>
      </c>
      <c r="BH142" s="166">
        <f t="shared" si="224"/>
        <v>0</v>
      </c>
      <c r="BI142" s="166">
        <f t="shared" si="224"/>
        <v>-7785</v>
      </c>
      <c r="BJ142" s="166">
        <f t="shared" si="224"/>
        <v>9935</v>
      </c>
      <c r="BK142" s="166">
        <f t="shared" si="224"/>
        <v>180</v>
      </c>
      <c r="BL142" s="166">
        <f t="shared" si="224"/>
        <v>0</v>
      </c>
      <c r="BM142" s="166"/>
      <c r="BN142" s="166">
        <f t="shared" si="224"/>
        <v>0</v>
      </c>
      <c r="BO142" s="167">
        <f t="shared" si="224"/>
        <v>0</v>
      </c>
      <c r="BP142" s="196">
        <f t="shared" si="68"/>
        <v>0</v>
      </c>
      <c r="BQ142" s="165">
        <f>SUM(BQ143:BQ151)</f>
        <v>0</v>
      </c>
      <c r="BR142" s="167">
        <f>SUM(BR143:BR151)</f>
        <v>0</v>
      </c>
      <c r="BS142" s="164">
        <f t="shared" si="69"/>
        <v>0</v>
      </c>
      <c r="BT142" s="165">
        <f>SUM(BT143:BT151)</f>
        <v>0</v>
      </c>
      <c r="BU142" s="167">
        <f>SUM(BU143:BU151)</f>
        <v>0</v>
      </c>
    </row>
    <row r="143" spans="1:73" s="2" customFormat="1" x14ac:dyDescent="0.25">
      <c r="A143" s="89"/>
      <c r="B143" s="90">
        <v>101</v>
      </c>
      <c r="C143" s="91" t="s">
        <v>31</v>
      </c>
      <c r="D143" s="176" t="s">
        <v>11</v>
      </c>
      <c r="E143" s="177">
        <v>21</v>
      </c>
      <c r="F143" s="91"/>
      <c r="G143" s="94">
        <f t="shared" si="141"/>
        <v>0</v>
      </c>
      <c r="H143" s="178">
        <f t="shared" si="217"/>
        <v>0</v>
      </c>
      <c r="I143" s="96"/>
      <c r="J143" s="97"/>
      <c r="K143" s="101"/>
      <c r="L143" s="95">
        <f t="shared" ref="L143:L151" si="225">SUM(M143:N143)</f>
        <v>0</v>
      </c>
      <c r="M143" s="96"/>
      <c r="N143" s="101"/>
      <c r="O143" s="95">
        <f t="shared" ref="O143:O151" si="226">SUM(P143:Q143)</f>
        <v>0</v>
      </c>
      <c r="P143" s="96"/>
      <c r="Q143" s="101"/>
      <c r="R143" s="95">
        <f t="shared" ref="R143:R151" si="227">SUM(S143:T143)</f>
        <v>0</v>
      </c>
      <c r="S143" s="96"/>
      <c r="T143" s="101"/>
      <c r="U143" s="179"/>
      <c r="V143" s="104">
        <f t="shared" si="61"/>
        <v>-291202</v>
      </c>
      <c r="W143" s="95">
        <f t="shared" si="62"/>
        <v>0</v>
      </c>
      <c r="X143" s="96"/>
      <c r="Y143" s="249"/>
      <c r="Z143" s="97"/>
      <c r="AA143" s="97"/>
      <c r="AB143" s="101"/>
      <c r="AC143" s="95">
        <f t="shared" si="63"/>
        <v>0</v>
      </c>
      <c r="AD143" s="96"/>
      <c r="AE143" s="101"/>
      <c r="AF143" s="95">
        <f t="shared" si="64"/>
        <v>0</v>
      </c>
      <c r="AG143" s="96"/>
      <c r="AH143" s="97"/>
      <c r="AI143" s="97"/>
      <c r="AJ143" s="97"/>
      <c r="AK143" s="97"/>
      <c r="AL143" s="101"/>
      <c r="AM143" s="95">
        <f>SUM(AN143:AP143)</f>
        <v>0</v>
      </c>
      <c r="AN143" s="96"/>
      <c r="AO143" s="97"/>
      <c r="AP143" s="101"/>
      <c r="AQ143" s="99">
        <f t="shared" si="66"/>
        <v>-277702</v>
      </c>
      <c r="AR143" s="105"/>
      <c r="AS143" s="105">
        <v>-207550</v>
      </c>
      <c r="AT143" s="105"/>
      <c r="AU143" s="105"/>
      <c r="AV143" s="105"/>
      <c r="AW143" s="105">
        <f>-68492-1660</f>
        <v>-70152</v>
      </c>
      <c r="AX143" s="99">
        <f t="shared" si="67"/>
        <v>-13500</v>
      </c>
      <c r="AY143" s="96"/>
      <c r="AZ143" s="97"/>
      <c r="BA143" s="97"/>
      <c r="BB143" s="97"/>
      <c r="BC143" s="97"/>
      <c r="BD143" s="97"/>
      <c r="BE143" s="97"/>
      <c r="BF143" s="97">
        <v>-3500</v>
      </c>
      <c r="BG143" s="97"/>
      <c r="BH143" s="97"/>
      <c r="BI143" s="97">
        <v>-10000</v>
      </c>
      <c r="BJ143" s="97"/>
      <c r="BK143" s="97"/>
      <c r="BL143" s="97"/>
      <c r="BM143" s="97"/>
      <c r="BN143" s="97"/>
      <c r="BO143" s="101"/>
      <c r="BP143" s="99">
        <f t="shared" si="68"/>
        <v>0</v>
      </c>
      <c r="BQ143" s="96"/>
      <c r="BR143" s="101"/>
      <c r="BS143" s="95">
        <f t="shared" si="69"/>
        <v>0</v>
      </c>
      <c r="BT143" s="96"/>
      <c r="BU143" s="101"/>
    </row>
    <row r="144" spans="1:73" s="2" customFormat="1" x14ac:dyDescent="0.25">
      <c r="A144" s="89"/>
      <c r="B144" s="180" t="s">
        <v>166</v>
      </c>
      <c r="C144" s="107" t="s">
        <v>73</v>
      </c>
      <c r="D144" s="181" t="s">
        <v>11</v>
      </c>
      <c r="E144" s="182">
        <v>21</v>
      </c>
      <c r="F144" s="107"/>
      <c r="G144" s="94">
        <f t="shared" si="141"/>
        <v>0</v>
      </c>
      <c r="H144" s="184">
        <f t="shared" si="217"/>
        <v>0</v>
      </c>
      <c r="I144" s="111"/>
      <c r="J144" s="112"/>
      <c r="K144" s="116"/>
      <c r="L144" s="110">
        <f t="shared" si="225"/>
        <v>0</v>
      </c>
      <c r="M144" s="111"/>
      <c r="N144" s="116"/>
      <c r="O144" s="110">
        <f t="shared" si="226"/>
        <v>0</v>
      </c>
      <c r="P144" s="111"/>
      <c r="Q144" s="116"/>
      <c r="R144" s="110">
        <f t="shared" si="227"/>
        <v>0</v>
      </c>
      <c r="S144" s="111"/>
      <c r="T144" s="116"/>
      <c r="U144" s="183"/>
      <c r="V144" s="94">
        <f t="shared" si="61"/>
        <v>4090</v>
      </c>
      <c r="W144" s="110">
        <f t="shared" si="62"/>
        <v>0</v>
      </c>
      <c r="X144" s="111"/>
      <c r="Y144" s="250"/>
      <c r="Z144" s="112"/>
      <c r="AA144" s="112"/>
      <c r="AB144" s="116"/>
      <c r="AC144" s="110">
        <f t="shared" si="63"/>
        <v>0</v>
      </c>
      <c r="AD144" s="111"/>
      <c r="AE144" s="116"/>
      <c r="AF144" s="110">
        <f t="shared" si="64"/>
        <v>0</v>
      </c>
      <c r="AG144" s="111"/>
      <c r="AH144" s="112"/>
      <c r="AI144" s="112"/>
      <c r="AJ144" s="112"/>
      <c r="AK144" s="112"/>
      <c r="AL144" s="116"/>
      <c r="AM144" s="110">
        <f t="shared" si="65"/>
        <v>0</v>
      </c>
      <c r="AN144" s="111"/>
      <c r="AO144" s="112"/>
      <c r="AP144" s="116"/>
      <c r="AQ144" s="114">
        <f t="shared" si="66"/>
        <v>0</v>
      </c>
      <c r="AR144" s="119"/>
      <c r="AS144" s="119"/>
      <c r="AT144" s="119"/>
      <c r="AU144" s="119"/>
      <c r="AV144" s="119"/>
      <c r="AW144" s="119"/>
      <c r="AX144" s="114">
        <f t="shared" si="67"/>
        <v>4090</v>
      </c>
      <c r="AY144" s="111"/>
      <c r="AZ144" s="112"/>
      <c r="BA144" s="112"/>
      <c r="BB144" s="112"/>
      <c r="BC144" s="112"/>
      <c r="BD144" s="112"/>
      <c r="BE144" s="112"/>
      <c r="BF144" s="112"/>
      <c r="BG144" s="112"/>
      <c r="BH144" s="112"/>
      <c r="BI144" s="112">
        <v>710</v>
      </c>
      <c r="BJ144" s="112">
        <v>3200</v>
      </c>
      <c r="BK144" s="112">
        <v>180</v>
      </c>
      <c r="BL144" s="112"/>
      <c r="BM144" s="112"/>
      <c r="BN144" s="112"/>
      <c r="BO144" s="116"/>
      <c r="BP144" s="114">
        <f t="shared" si="68"/>
        <v>0</v>
      </c>
      <c r="BQ144" s="111"/>
      <c r="BR144" s="116"/>
      <c r="BS144" s="110">
        <f t="shared" si="69"/>
        <v>0</v>
      </c>
      <c r="BT144" s="111"/>
      <c r="BU144" s="116"/>
    </row>
    <row r="145" spans="1:73" s="2" customFormat="1" x14ac:dyDescent="0.25">
      <c r="A145" s="89"/>
      <c r="B145" s="180" t="s">
        <v>170</v>
      </c>
      <c r="C145" s="107" t="s">
        <v>74</v>
      </c>
      <c r="D145" s="181" t="s">
        <v>11</v>
      </c>
      <c r="E145" s="182">
        <v>21</v>
      </c>
      <c r="F145" s="107"/>
      <c r="G145" s="94">
        <f t="shared" si="141"/>
        <v>0</v>
      </c>
      <c r="H145" s="184">
        <f t="shared" si="217"/>
        <v>0</v>
      </c>
      <c r="I145" s="111"/>
      <c r="J145" s="112"/>
      <c r="K145" s="116"/>
      <c r="L145" s="110">
        <f t="shared" si="225"/>
        <v>0</v>
      </c>
      <c r="M145" s="111"/>
      <c r="N145" s="116"/>
      <c r="O145" s="110">
        <f t="shared" si="226"/>
        <v>0</v>
      </c>
      <c r="P145" s="111"/>
      <c r="Q145" s="116"/>
      <c r="R145" s="110">
        <f t="shared" si="227"/>
        <v>0</v>
      </c>
      <c r="S145" s="111"/>
      <c r="T145" s="116"/>
      <c r="U145" s="183"/>
      <c r="V145" s="94">
        <f t="shared" si="61"/>
        <v>5582</v>
      </c>
      <c r="W145" s="110">
        <f t="shared" si="62"/>
        <v>0</v>
      </c>
      <c r="X145" s="111"/>
      <c r="Y145" s="250"/>
      <c r="Z145" s="112"/>
      <c r="AA145" s="112"/>
      <c r="AB145" s="116"/>
      <c r="AC145" s="110">
        <f t="shared" si="63"/>
        <v>0</v>
      </c>
      <c r="AD145" s="111"/>
      <c r="AE145" s="116"/>
      <c r="AF145" s="110">
        <f t="shared" si="64"/>
        <v>0</v>
      </c>
      <c r="AG145" s="111"/>
      <c r="AH145" s="112"/>
      <c r="AI145" s="112"/>
      <c r="AJ145" s="112"/>
      <c r="AK145" s="112"/>
      <c r="AL145" s="116"/>
      <c r="AM145" s="110">
        <f t="shared" si="65"/>
        <v>0</v>
      </c>
      <c r="AN145" s="111"/>
      <c r="AO145" s="112"/>
      <c r="AP145" s="116"/>
      <c r="AQ145" s="114">
        <f t="shared" si="66"/>
        <v>0</v>
      </c>
      <c r="AR145" s="119"/>
      <c r="AS145" s="119"/>
      <c r="AT145" s="119"/>
      <c r="AU145" s="119"/>
      <c r="AV145" s="119"/>
      <c r="AW145" s="119"/>
      <c r="AX145" s="114">
        <f t="shared" si="67"/>
        <v>5582</v>
      </c>
      <c r="AY145" s="111"/>
      <c r="AZ145" s="112"/>
      <c r="BA145" s="112"/>
      <c r="BB145" s="112"/>
      <c r="BC145" s="112"/>
      <c r="BD145" s="112"/>
      <c r="BE145" s="112"/>
      <c r="BF145" s="112"/>
      <c r="BG145" s="112"/>
      <c r="BH145" s="112"/>
      <c r="BI145" s="112">
        <v>847</v>
      </c>
      <c r="BJ145" s="112">
        <f>2635+2100</f>
        <v>4735</v>
      </c>
      <c r="BK145" s="112"/>
      <c r="BL145" s="112"/>
      <c r="BM145" s="112"/>
      <c r="BN145" s="112"/>
      <c r="BO145" s="116"/>
      <c r="BP145" s="114">
        <f t="shared" si="68"/>
        <v>0</v>
      </c>
      <c r="BQ145" s="111"/>
      <c r="BR145" s="116"/>
      <c r="BS145" s="110">
        <f t="shared" si="69"/>
        <v>0</v>
      </c>
      <c r="BT145" s="111"/>
      <c r="BU145" s="116"/>
    </row>
    <row r="146" spans="1:73" s="2" customFormat="1" hidden="1" x14ac:dyDescent="0.25">
      <c r="A146" s="89"/>
      <c r="B146" s="180">
        <v>166</v>
      </c>
      <c r="C146" s="107" t="s">
        <v>35</v>
      </c>
      <c r="D146" s="181" t="s">
        <v>11</v>
      </c>
      <c r="E146" s="182"/>
      <c r="F146" s="107"/>
      <c r="G146" s="94">
        <f t="shared" si="141"/>
        <v>0</v>
      </c>
      <c r="H146" s="184">
        <f t="shared" si="217"/>
        <v>0</v>
      </c>
      <c r="I146" s="111"/>
      <c r="J146" s="112"/>
      <c r="K146" s="116"/>
      <c r="L146" s="110">
        <f t="shared" si="225"/>
        <v>0</v>
      </c>
      <c r="M146" s="111"/>
      <c r="N146" s="116"/>
      <c r="O146" s="110">
        <f t="shared" si="226"/>
        <v>0</v>
      </c>
      <c r="P146" s="111"/>
      <c r="Q146" s="116"/>
      <c r="R146" s="110">
        <f t="shared" si="227"/>
        <v>0</v>
      </c>
      <c r="S146" s="111"/>
      <c r="T146" s="116"/>
      <c r="U146" s="183"/>
      <c r="V146" s="94">
        <f t="shared" si="61"/>
        <v>0</v>
      </c>
      <c r="W146" s="110">
        <f t="shared" si="62"/>
        <v>0</v>
      </c>
      <c r="X146" s="111"/>
      <c r="Y146" s="250"/>
      <c r="Z146" s="112"/>
      <c r="AA146" s="112"/>
      <c r="AB146" s="116"/>
      <c r="AC146" s="110">
        <f t="shared" si="63"/>
        <v>0</v>
      </c>
      <c r="AD146" s="111"/>
      <c r="AE146" s="116"/>
      <c r="AF146" s="110">
        <f t="shared" si="64"/>
        <v>0</v>
      </c>
      <c r="AG146" s="111"/>
      <c r="AH146" s="112"/>
      <c r="AI146" s="112"/>
      <c r="AJ146" s="112"/>
      <c r="AK146" s="112"/>
      <c r="AL146" s="116"/>
      <c r="AM146" s="110">
        <f t="shared" si="65"/>
        <v>0</v>
      </c>
      <c r="AN146" s="111"/>
      <c r="AO146" s="112"/>
      <c r="AP146" s="116"/>
      <c r="AQ146" s="114">
        <f t="shared" si="66"/>
        <v>0</v>
      </c>
      <c r="AR146" s="119"/>
      <c r="AS146" s="119"/>
      <c r="AT146" s="119"/>
      <c r="AU146" s="119"/>
      <c r="AV146" s="119"/>
      <c r="AW146" s="119"/>
      <c r="AX146" s="114">
        <f t="shared" si="67"/>
        <v>0</v>
      </c>
      <c r="AY146" s="111"/>
      <c r="AZ146" s="112"/>
      <c r="BA146" s="112"/>
      <c r="BB146" s="112"/>
      <c r="BC146" s="112"/>
      <c r="BD146" s="112"/>
      <c r="BE146" s="112"/>
      <c r="BF146" s="112"/>
      <c r="BG146" s="112"/>
      <c r="BH146" s="112"/>
      <c r="BI146" s="112"/>
      <c r="BJ146" s="112"/>
      <c r="BK146" s="112"/>
      <c r="BL146" s="112"/>
      <c r="BM146" s="112"/>
      <c r="BN146" s="112"/>
      <c r="BO146" s="116"/>
      <c r="BP146" s="114">
        <f t="shared" si="68"/>
        <v>0</v>
      </c>
      <c r="BQ146" s="111"/>
      <c r="BR146" s="116"/>
      <c r="BS146" s="110">
        <f t="shared" si="69"/>
        <v>0</v>
      </c>
      <c r="BT146" s="111"/>
      <c r="BU146" s="116"/>
    </row>
    <row r="147" spans="1:73" s="2" customFormat="1" x14ac:dyDescent="0.25">
      <c r="A147" s="89"/>
      <c r="B147" s="180" t="s">
        <v>178</v>
      </c>
      <c r="C147" s="107" t="s">
        <v>37</v>
      </c>
      <c r="D147" s="181" t="s">
        <v>11</v>
      </c>
      <c r="E147" s="182">
        <v>21</v>
      </c>
      <c r="F147" s="107"/>
      <c r="G147" s="94">
        <f t="shared" si="141"/>
        <v>0</v>
      </c>
      <c r="H147" s="184">
        <f t="shared" si="217"/>
        <v>0</v>
      </c>
      <c r="I147" s="111"/>
      <c r="J147" s="112"/>
      <c r="K147" s="116"/>
      <c r="L147" s="110">
        <f t="shared" si="225"/>
        <v>0</v>
      </c>
      <c r="M147" s="111"/>
      <c r="N147" s="116"/>
      <c r="O147" s="110">
        <f t="shared" si="226"/>
        <v>0</v>
      </c>
      <c r="P147" s="111"/>
      <c r="Q147" s="116"/>
      <c r="R147" s="110">
        <f t="shared" si="227"/>
        <v>0</v>
      </c>
      <c r="S147" s="111"/>
      <c r="T147" s="116"/>
      <c r="U147" s="183"/>
      <c r="V147" s="94">
        <f t="shared" si="61"/>
        <v>2658</v>
      </c>
      <c r="W147" s="110">
        <f t="shared" si="62"/>
        <v>0</v>
      </c>
      <c r="X147" s="111"/>
      <c r="Y147" s="250"/>
      <c r="Z147" s="112"/>
      <c r="AA147" s="112"/>
      <c r="AB147" s="116"/>
      <c r="AC147" s="110">
        <f t="shared" si="63"/>
        <v>0</v>
      </c>
      <c r="AD147" s="111"/>
      <c r="AE147" s="116"/>
      <c r="AF147" s="110">
        <f t="shared" si="64"/>
        <v>0</v>
      </c>
      <c r="AG147" s="111"/>
      <c r="AH147" s="112"/>
      <c r="AI147" s="112"/>
      <c r="AJ147" s="112"/>
      <c r="AK147" s="112"/>
      <c r="AL147" s="116"/>
      <c r="AM147" s="110">
        <f t="shared" si="65"/>
        <v>0</v>
      </c>
      <c r="AN147" s="111"/>
      <c r="AO147" s="112"/>
      <c r="AP147" s="116"/>
      <c r="AQ147" s="114">
        <f t="shared" si="66"/>
        <v>0</v>
      </c>
      <c r="AR147" s="119"/>
      <c r="AS147" s="119"/>
      <c r="AT147" s="119"/>
      <c r="AU147" s="119"/>
      <c r="AV147" s="119"/>
      <c r="AW147" s="119"/>
      <c r="AX147" s="114">
        <f t="shared" si="67"/>
        <v>2658</v>
      </c>
      <c r="AY147" s="111"/>
      <c r="AZ147" s="112"/>
      <c r="BA147" s="112"/>
      <c r="BB147" s="112"/>
      <c r="BC147" s="112"/>
      <c r="BD147" s="112"/>
      <c r="BE147" s="112"/>
      <c r="BF147" s="112"/>
      <c r="BG147" s="112"/>
      <c r="BH147" s="112"/>
      <c r="BI147" s="112">
        <v>658</v>
      </c>
      <c r="BJ147" s="112">
        <v>2000</v>
      </c>
      <c r="BK147" s="112"/>
      <c r="BL147" s="112"/>
      <c r="BM147" s="112"/>
      <c r="BN147" s="112"/>
      <c r="BO147" s="116"/>
      <c r="BP147" s="114">
        <f t="shared" si="68"/>
        <v>0</v>
      </c>
      <c r="BQ147" s="111"/>
      <c r="BR147" s="116"/>
      <c r="BS147" s="110">
        <f t="shared" si="69"/>
        <v>0</v>
      </c>
      <c r="BT147" s="111"/>
      <c r="BU147" s="116"/>
    </row>
    <row r="148" spans="1:73" s="2" customFormat="1" hidden="1" x14ac:dyDescent="0.25">
      <c r="A148" s="89"/>
      <c r="B148" s="180"/>
      <c r="C148" s="107"/>
      <c r="D148" s="181" t="s">
        <v>11</v>
      </c>
      <c r="E148" s="182"/>
      <c r="F148" s="107"/>
      <c r="G148" s="94">
        <f t="shared" si="141"/>
        <v>0</v>
      </c>
      <c r="H148" s="110">
        <f>SUM(I148:K148)</f>
        <v>0</v>
      </c>
      <c r="I148" s="111"/>
      <c r="J148" s="112"/>
      <c r="K148" s="116"/>
      <c r="L148" s="110">
        <f t="shared" si="225"/>
        <v>0</v>
      </c>
      <c r="M148" s="111"/>
      <c r="N148" s="116"/>
      <c r="O148" s="110">
        <f t="shared" si="226"/>
        <v>0</v>
      </c>
      <c r="P148" s="111"/>
      <c r="Q148" s="116"/>
      <c r="R148" s="110">
        <f t="shared" si="227"/>
        <v>0</v>
      </c>
      <c r="S148" s="111"/>
      <c r="T148" s="116"/>
      <c r="U148" s="183"/>
      <c r="V148" s="94">
        <f t="shared" si="61"/>
        <v>0</v>
      </c>
      <c r="W148" s="110">
        <f t="shared" si="62"/>
        <v>0</v>
      </c>
      <c r="X148" s="111"/>
      <c r="Y148" s="250"/>
      <c r="Z148" s="112"/>
      <c r="AA148" s="112"/>
      <c r="AB148" s="116"/>
      <c r="AC148" s="110">
        <f t="shared" si="63"/>
        <v>0</v>
      </c>
      <c r="AD148" s="111"/>
      <c r="AE148" s="116"/>
      <c r="AF148" s="110">
        <f t="shared" si="64"/>
        <v>0</v>
      </c>
      <c r="AG148" s="111"/>
      <c r="AH148" s="112"/>
      <c r="AI148" s="112"/>
      <c r="AJ148" s="112"/>
      <c r="AK148" s="112"/>
      <c r="AL148" s="116"/>
      <c r="AM148" s="110">
        <f t="shared" si="65"/>
        <v>0</v>
      </c>
      <c r="AN148" s="111"/>
      <c r="AO148" s="112"/>
      <c r="AP148" s="116"/>
      <c r="AQ148" s="114">
        <f t="shared" si="66"/>
        <v>0</v>
      </c>
      <c r="AR148" s="119"/>
      <c r="AS148" s="119"/>
      <c r="AT148" s="119"/>
      <c r="AU148" s="119"/>
      <c r="AV148" s="119"/>
      <c r="AW148" s="119"/>
      <c r="AX148" s="114">
        <f t="shared" si="67"/>
        <v>0</v>
      </c>
      <c r="AY148" s="111"/>
      <c r="AZ148" s="112"/>
      <c r="BA148" s="112"/>
      <c r="BB148" s="112"/>
      <c r="BC148" s="112"/>
      <c r="BD148" s="112"/>
      <c r="BE148" s="112"/>
      <c r="BF148" s="112"/>
      <c r="BG148" s="112"/>
      <c r="BH148" s="112"/>
      <c r="BI148" s="112"/>
      <c r="BJ148" s="112"/>
      <c r="BK148" s="112"/>
      <c r="BL148" s="112"/>
      <c r="BM148" s="112"/>
      <c r="BN148" s="112"/>
      <c r="BO148" s="116"/>
      <c r="BP148" s="114">
        <f t="shared" si="68"/>
        <v>0</v>
      </c>
      <c r="BQ148" s="111"/>
      <c r="BR148" s="116"/>
      <c r="BS148" s="110">
        <f t="shared" si="69"/>
        <v>0</v>
      </c>
      <c r="BT148" s="111"/>
      <c r="BU148" s="116"/>
    </row>
    <row r="149" spans="1:73" s="2" customFormat="1" hidden="1" x14ac:dyDescent="0.25">
      <c r="A149" s="89"/>
      <c r="B149" s="106"/>
      <c r="C149" s="107"/>
      <c r="D149" s="181" t="s">
        <v>11</v>
      </c>
      <c r="E149" s="182"/>
      <c r="F149" s="107"/>
      <c r="G149" s="94">
        <f t="shared" si="141"/>
        <v>0</v>
      </c>
      <c r="H149" s="184">
        <f t="shared" si="217"/>
        <v>0</v>
      </c>
      <c r="I149" s="111"/>
      <c r="J149" s="112"/>
      <c r="K149" s="116"/>
      <c r="L149" s="110">
        <f t="shared" si="225"/>
        <v>0</v>
      </c>
      <c r="M149" s="111"/>
      <c r="N149" s="116"/>
      <c r="O149" s="110">
        <f t="shared" si="226"/>
        <v>0</v>
      </c>
      <c r="P149" s="111"/>
      <c r="Q149" s="116"/>
      <c r="R149" s="110">
        <f t="shared" si="227"/>
        <v>0</v>
      </c>
      <c r="S149" s="111"/>
      <c r="T149" s="116"/>
      <c r="U149" s="183"/>
      <c r="V149" s="94">
        <f>SUM(W149,AC149,AF149,AM149,AQ149,AX149,BP149,BS149)</f>
        <v>0</v>
      </c>
      <c r="W149" s="110">
        <f t="shared" si="62"/>
        <v>0</v>
      </c>
      <c r="X149" s="111"/>
      <c r="Y149" s="250"/>
      <c r="Z149" s="112"/>
      <c r="AA149" s="112"/>
      <c r="AB149" s="116"/>
      <c r="AC149" s="110">
        <f t="shared" si="63"/>
        <v>0</v>
      </c>
      <c r="AD149" s="111"/>
      <c r="AE149" s="116"/>
      <c r="AF149" s="110">
        <f t="shared" si="64"/>
        <v>0</v>
      </c>
      <c r="AG149" s="111"/>
      <c r="AH149" s="112"/>
      <c r="AI149" s="112"/>
      <c r="AJ149" s="112"/>
      <c r="AK149" s="112"/>
      <c r="AL149" s="116"/>
      <c r="AM149" s="110">
        <f t="shared" si="65"/>
        <v>0</v>
      </c>
      <c r="AN149" s="111"/>
      <c r="AO149" s="112"/>
      <c r="AP149" s="116"/>
      <c r="AQ149" s="114">
        <f t="shared" si="66"/>
        <v>0</v>
      </c>
      <c r="AR149" s="119"/>
      <c r="AS149" s="119"/>
      <c r="AT149" s="119"/>
      <c r="AU149" s="119"/>
      <c r="AV149" s="119"/>
      <c r="AW149" s="119"/>
      <c r="AX149" s="114">
        <f t="shared" si="67"/>
        <v>0</v>
      </c>
      <c r="AY149" s="111"/>
      <c r="AZ149" s="112"/>
      <c r="BA149" s="112"/>
      <c r="BB149" s="112"/>
      <c r="BC149" s="112"/>
      <c r="BD149" s="112"/>
      <c r="BE149" s="112"/>
      <c r="BF149" s="112"/>
      <c r="BG149" s="112"/>
      <c r="BH149" s="112"/>
      <c r="BI149" s="112"/>
      <c r="BJ149" s="112"/>
      <c r="BK149" s="112"/>
      <c r="BL149" s="112"/>
      <c r="BM149" s="112"/>
      <c r="BN149" s="112"/>
      <c r="BO149" s="116"/>
      <c r="BP149" s="114">
        <f t="shared" si="68"/>
        <v>0</v>
      </c>
      <c r="BQ149" s="111"/>
      <c r="BR149" s="116"/>
      <c r="BS149" s="110">
        <f t="shared" si="69"/>
        <v>0</v>
      </c>
      <c r="BT149" s="111"/>
      <c r="BU149" s="116"/>
    </row>
    <row r="150" spans="1:73" s="2" customFormat="1" hidden="1" x14ac:dyDescent="0.25">
      <c r="A150" s="89"/>
      <c r="B150" s="106"/>
      <c r="C150" s="107"/>
      <c r="D150" s="181" t="s">
        <v>11</v>
      </c>
      <c r="E150" s="182"/>
      <c r="F150" s="107"/>
      <c r="G150" s="94">
        <f t="shared" si="141"/>
        <v>0</v>
      </c>
      <c r="H150" s="184">
        <f t="shared" si="217"/>
        <v>0</v>
      </c>
      <c r="I150" s="111"/>
      <c r="J150" s="112"/>
      <c r="K150" s="116"/>
      <c r="L150" s="110">
        <f t="shared" si="225"/>
        <v>0</v>
      </c>
      <c r="M150" s="111"/>
      <c r="N150" s="116"/>
      <c r="O150" s="110">
        <f t="shared" si="226"/>
        <v>0</v>
      </c>
      <c r="P150" s="111"/>
      <c r="Q150" s="116"/>
      <c r="R150" s="110">
        <f t="shared" si="227"/>
        <v>0</v>
      </c>
      <c r="S150" s="111"/>
      <c r="T150" s="116"/>
      <c r="U150" s="183"/>
      <c r="V150" s="94">
        <f t="shared" si="61"/>
        <v>0</v>
      </c>
      <c r="W150" s="110">
        <f t="shared" si="62"/>
        <v>0</v>
      </c>
      <c r="X150" s="111"/>
      <c r="Y150" s="250"/>
      <c r="Z150" s="112"/>
      <c r="AA150" s="112"/>
      <c r="AB150" s="116"/>
      <c r="AC150" s="110">
        <f t="shared" si="63"/>
        <v>0</v>
      </c>
      <c r="AD150" s="111"/>
      <c r="AE150" s="116"/>
      <c r="AF150" s="110">
        <f t="shared" si="64"/>
        <v>0</v>
      </c>
      <c r="AG150" s="111"/>
      <c r="AH150" s="112"/>
      <c r="AI150" s="112"/>
      <c r="AJ150" s="112"/>
      <c r="AK150" s="112"/>
      <c r="AL150" s="116"/>
      <c r="AM150" s="110">
        <f t="shared" si="65"/>
        <v>0</v>
      </c>
      <c r="AN150" s="111"/>
      <c r="AO150" s="112"/>
      <c r="AP150" s="116"/>
      <c r="AQ150" s="114">
        <f t="shared" si="66"/>
        <v>0</v>
      </c>
      <c r="AR150" s="119"/>
      <c r="AS150" s="119"/>
      <c r="AT150" s="119"/>
      <c r="AU150" s="119"/>
      <c r="AV150" s="119"/>
      <c r="AW150" s="119"/>
      <c r="AX150" s="114">
        <f t="shared" si="67"/>
        <v>0</v>
      </c>
      <c r="AY150" s="111"/>
      <c r="AZ150" s="112"/>
      <c r="BA150" s="112"/>
      <c r="BB150" s="112"/>
      <c r="BC150" s="112"/>
      <c r="BD150" s="112"/>
      <c r="BE150" s="112"/>
      <c r="BF150" s="112"/>
      <c r="BG150" s="112"/>
      <c r="BH150" s="112"/>
      <c r="BI150" s="112"/>
      <c r="BJ150" s="112"/>
      <c r="BK150" s="112"/>
      <c r="BL150" s="112"/>
      <c r="BM150" s="112"/>
      <c r="BN150" s="112"/>
      <c r="BO150" s="116"/>
      <c r="BP150" s="114">
        <f t="shared" si="68"/>
        <v>0</v>
      </c>
      <c r="BQ150" s="111"/>
      <c r="BR150" s="116"/>
      <c r="BS150" s="110">
        <f t="shared" si="69"/>
        <v>0</v>
      </c>
      <c r="BT150" s="111"/>
      <c r="BU150" s="116"/>
    </row>
    <row r="151" spans="1:73" s="2" customFormat="1" hidden="1" x14ac:dyDescent="0.25">
      <c r="A151" s="135"/>
      <c r="B151" s="185"/>
      <c r="C151" s="186"/>
      <c r="D151" s="187" t="s">
        <v>11</v>
      </c>
      <c r="E151" s="188"/>
      <c r="F151" s="186"/>
      <c r="G151" s="124">
        <f t="shared" si="141"/>
        <v>0</v>
      </c>
      <c r="H151" s="189">
        <f t="shared" si="217"/>
        <v>0</v>
      </c>
      <c r="I151" s="190"/>
      <c r="J151" s="191"/>
      <c r="K151" s="136"/>
      <c r="L151" s="192">
        <f t="shared" si="225"/>
        <v>0</v>
      </c>
      <c r="M151" s="190"/>
      <c r="N151" s="136"/>
      <c r="O151" s="192">
        <f t="shared" si="226"/>
        <v>0</v>
      </c>
      <c r="P151" s="190"/>
      <c r="Q151" s="136"/>
      <c r="R151" s="192">
        <f t="shared" si="227"/>
        <v>0</v>
      </c>
      <c r="S151" s="190"/>
      <c r="T151" s="136"/>
      <c r="U151" s="193"/>
      <c r="V151" s="194">
        <f t="shared" si="61"/>
        <v>0</v>
      </c>
      <c r="W151" s="193">
        <f t="shared" si="62"/>
        <v>0</v>
      </c>
      <c r="X151" s="190"/>
      <c r="Y151" s="254"/>
      <c r="Z151" s="191"/>
      <c r="AA151" s="191"/>
      <c r="AB151" s="136"/>
      <c r="AC151" s="193">
        <f t="shared" si="63"/>
        <v>0</v>
      </c>
      <c r="AD151" s="190"/>
      <c r="AE151" s="136"/>
      <c r="AF151" s="193">
        <f t="shared" si="64"/>
        <v>0</v>
      </c>
      <c r="AG151" s="190"/>
      <c r="AH151" s="191"/>
      <c r="AI151" s="191"/>
      <c r="AJ151" s="191"/>
      <c r="AK151" s="191"/>
      <c r="AL151" s="136"/>
      <c r="AM151" s="193">
        <f t="shared" si="65"/>
        <v>0</v>
      </c>
      <c r="AN151" s="190"/>
      <c r="AO151" s="191"/>
      <c r="AP151" s="136"/>
      <c r="AQ151" s="195">
        <f t="shared" si="66"/>
        <v>0</v>
      </c>
      <c r="AR151" s="195"/>
      <c r="AS151" s="195"/>
      <c r="AT151" s="195"/>
      <c r="AU151" s="195"/>
      <c r="AV151" s="195"/>
      <c r="AW151" s="195"/>
      <c r="AX151" s="195">
        <f t="shared" si="67"/>
        <v>0</v>
      </c>
      <c r="AY151" s="190"/>
      <c r="AZ151" s="191"/>
      <c r="BA151" s="191"/>
      <c r="BB151" s="191"/>
      <c r="BC151" s="191"/>
      <c r="BD151" s="191"/>
      <c r="BE151" s="191"/>
      <c r="BF151" s="191"/>
      <c r="BG151" s="191"/>
      <c r="BH151" s="191"/>
      <c r="BI151" s="191"/>
      <c r="BJ151" s="191"/>
      <c r="BK151" s="191"/>
      <c r="BL151" s="191"/>
      <c r="BM151" s="191"/>
      <c r="BN151" s="191"/>
      <c r="BO151" s="136"/>
      <c r="BP151" s="195">
        <f t="shared" si="68"/>
        <v>0</v>
      </c>
      <c r="BQ151" s="190"/>
      <c r="BR151" s="136"/>
      <c r="BS151" s="193">
        <f t="shared" si="69"/>
        <v>0</v>
      </c>
      <c r="BT151" s="190"/>
      <c r="BU151" s="136"/>
    </row>
    <row r="152" spans="1:73" s="6" customFormat="1" ht="14.25" x14ac:dyDescent="0.2">
      <c r="A152" s="158" t="s">
        <v>189</v>
      </c>
      <c r="B152" s="159"/>
      <c r="C152" s="160"/>
      <c r="D152" s="161" t="s">
        <v>12</v>
      </c>
      <c r="E152" s="162"/>
      <c r="F152" s="160"/>
      <c r="G152" s="163">
        <f>SUM(G153:G157)</f>
        <v>0</v>
      </c>
      <c r="H152" s="198">
        <f t="shared" si="217"/>
        <v>0</v>
      </c>
      <c r="I152" s="165">
        <f>SUM(I153:I157)</f>
        <v>0</v>
      </c>
      <c r="J152" s="166">
        <f t="shared" ref="J152:M152" si="228">SUM(J153:J157)</f>
        <v>0</v>
      </c>
      <c r="K152" s="167">
        <f t="shared" si="228"/>
        <v>0</v>
      </c>
      <c r="L152" s="164">
        <f t="shared" si="228"/>
        <v>0</v>
      </c>
      <c r="M152" s="165">
        <f t="shared" si="228"/>
        <v>0</v>
      </c>
      <c r="N152" s="167">
        <f>SUM(N153:N157)</f>
        <v>0</v>
      </c>
      <c r="O152" s="164">
        <f t="shared" ref="O152" si="229">SUM(O153:O157)</f>
        <v>0</v>
      </c>
      <c r="P152" s="165">
        <f>SUM(P153:P157)</f>
        <v>0</v>
      </c>
      <c r="Q152" s="167">
        <f t="shared" ref="Q152:U152" si="230">SUM(Q153:Q157)</f>
        <v>0</v>
      </c>
      <c r="R152" s="164">
        <f t="shared" si="230"/>
        <v>0</v>
      </c>
      <c r="S152" s="165">
        <f t="shared" si="230"/>
        <v>0</v>
      </c>
      <c r="T152" s="167">
        <f t="shared" si="230"/>
        <v>0</v>
      </c>
      <c r="U152" s="164">
        <f t="shared" si="230"/>
        <v>0</v>
      </c>
      <c r="V152" s="163">
        <f t="shared" si="61"/>
        <v>528</v>
      </c>
      <c r="W152" s="164">
        <f t="shared" si="62"/>
        <v>0</v>
      </c>
      <c r="X152" s="165">
        <f>SUM(X153:X157)</f>
        <v>0</v>
      </c>
      <c r="Y152" s="255"/>
      <c r="Z152" s="166">
        <f t="shared" ref="Z152:AB152" si="231">SUM(Z153:Z157)</f>
        <v>0</v>
      </c>
      <c r="AA152" s="166">
        <f t="shared" si="231"/>
        <v>0</v>
      </c>
      <c r="AB152" s="167">
        <f t="shared" si="231"/>
        <v>0</v>
      </c>
      <c r="AC152" s="164">
        <f t="shared" si="63"/>
        <v>0</v>
      </c>
      <c r="AD152" s="165">
        <f>SUM(AD153:AD157)</f>
        <v>0</v>
      </c>
      <c r="AE152" s="167">
        <f t="shared" ref="AE152" si="232">SUM(AE153:AE157)</f>
        <v>0</v>
      </c>
      <c r="AF152" s="164">
        <f t="shared" si="64"/>
        <v>0</v>
      </c>
      <c r="AG152" s="165">
        <f>SUM(AG153:AG157)</f>
        <v>0</v>
      </c>
      <c r="AH152" s="166">
        <f t="shared" ref="AH152:AI152" si="233">SUM(AH153:AH157)</f>
        <v>0</v>
      </c>
      <c r="AI152" s="166">
        <f t="shared" si="233"/>
        <v>0</v>
      </c>
      <c r="AJ152" s="166">
        <f>SUM(AJ153:AJ157)</f>
        <v>0</v>
      </c>
      <c r="AK152" s="166">
        <f t="shared" ref="AK152:AL152" si="234">SUM(AK153:AK157)</f>
        <v>0</v>
      </c>
      <c r="AL152" s="167">
        <f t="shared" si="234"/>
        <v>0</v>
      </c>
      <c r="AM152" s="164">
        <f t="shared" si="65"/>
        <v>0</v>
      </c>
      <c r="AN152" s="165">
        <f>SUM(AN153:AN157)</f>
        <v>0</v>
      </c>
      <c r="AO152" s="166">
        <f t="shared" ref="AO152:AP152" si="235">SUM(AO153:AO157)</f>
        <v>0</v>
      </c>
      <c r="AP152" s="167">
        <f t="shared" si="235"/>
        <v>0</v>
      </c>
      <c r="AQ152" s="196">
        <f t="shared" si="66"/>
        <v>0</v>
      </c>
      <c r="AR152" s="196">
        <f>SUM(AR153:AR157)</f>
        <v>0</v>
      </c>
      <c r="AS152" s="196">
        <f t="shared" ref="AS152:AU152" si="236">SUM(AS153:AS157)</f>
        <v>0</v>
      </c>
      <c r="AT152" s="196">
        <f t="shared" si="236"/>
        <v>0</v>
      </c>
      <c r="AU152" s="196">
        <f t="shared" si="236"/>
        <v>0</v>
      </c>
      <c r="AV152" s="196">
        <f>SUM(AV153:AV157)</f>
        <v>0</v>
      </c>
      <c r="AW152" s="196">
        <f t="shared" ref="AW152" si="237">SUM(AW153:AW157)</f>
        <v>0</v>
      </c>
      <c r="AX152" s="196">
        <f t="shared" si="67"/>
        <v>528</v>
      </c>
      <c r="AY152" s="165">
        <f>SUM(AY153:AY157)</f>
        <v>0</v>
      </c>
      <c r="AZ152" s="166">
        <f t="shared" ref="AZ152:BB152" si="238">SUM(AZ153:AZ157)</f>
        <v>0</v>
      </c>
      <c r="BA152" s="166">
        <f t="shared" si="238"/>
        <v>0</v>
      </c>
      <c r="BB152" s="166">
        <f t="shared" si="238"/>
        <v>0</v>
      </c>
      <c r="BC152" s="166">
        <f>SUM(BC153:BC157)</f>
        <v>0</v>
      </c>
      <c r="BD152" s="166">
        <f t="shared" ref="BD152:BO152" si="239">SUM(BD153:BD157)</f>
        <v>0</v>
      </c>
      <c r="BE152" s="166">
        <f t="shared" si="239"/>
        <v>0</v>
      </c>
      <c r="BF152" s="166">
        <f t="shared" si="239"/>
        <v>300</v>
      </c>
      <c r="BG152" s="166">
        <f t="shared" si="239"/>
        <v>0</v>
      </c>
      <c r="BH152" s="166">
        <f t="shared" si="239"/>
        <v>0</v>
      </c>
      <c r="BI152" s="166">
        <f t="shared" si="239"/>
        <v>228</v>
      </c>
      <c r="BJ152" s="166">
        <f t="shared" si="239"/>
        <v>0</v>
      </c>
      <c r="BK152" s="166">
        <f t="shared" si="239"/>
        <v>0</v>
      </c>
      <c r="BL152" s="166">
        <f t="shared" si="239"/>
        <v>0</v>
      </c>
      <c r="BM152" s="166"/>
      <c r="BN152" s="166">
        <f t="shared" si="239"/>
        <v>0</v>
      </c>
      <c r="BO152" s="167">
        <f t="shared" si="239"/>
        <v>0</v>
      </c>
      <c r="BP152" s="196">
        <f t="shared" si="68"/>
        <v>0</v>
      </c>
      <c r="BQ152" s="165">
        <f>SUM(BQ153:BQ157)</f>
        <v>0</v>
      </c>
      <c r="BR152" s="167">
        <f t="shared" ref="BR152" si="240">SUM(BR153:BR157)</f>
        <v>0</v>
      </c>
      <c r="BS152" s="164">
        <f t="shared" si="69"/>
        <v>0</v>
      </c>
      <c r="BT152" s="165">
        <f>SUM(BT153:BT157)</f>
        <v>0</v>
      </c>
      <c r="BU152" s="167">
        <f t="shared" ref="BU152" si="241">SUM(BU153:BU157)</f>
        <v>0</v>
      </c>
    </row>
    <row r="153" spans="1:73" s="2" customFormat="1" x14ac:dyDescent="0.25">
      <c r="A153" s="89"/>
      <c r="B153" s="90">
        <v>101</v>
      </c>
      <c r="C153" s="91" t="s">
        <v>31</v>
      </c>
      <c r="D153" s="176" t="s">
        <v>12</v>
      </c>
      <c r="E153" s="177">
        <v>21</v>
      </c>
      <c r="F153" s="91"/>
      <c r="G153" s="94">
        <f t="shared" si="141"/>
        <v>0</v>
      </c>
      <c r="H153" s="178">
        <f t="shared" si="217"/>
        <v>0</v>
      </c>
      <c r="I153" s="96"/>
      <c r="J153" s="97"/>
      <c r="K153" s="101"/>
      <c r="L153" s="95">
        <f t="shared" ref="L153:L157" si="242">SUM(M153:N153)</f>
        <v>0</v>
      </c>
      <c r="M153" s="96"/>
      <c r="N153" s="101"/>
      <c r="O153" s="95">
        <f t="shared" ref="O153:O157" si="243">SUM(P153:Q153)</f>
        <v>0</v>
      </c>
      <c r="P153" s="96"/>
      <c r="Q153" s="101"/>
      <c r="R153" s="95">
        <f t="shared" ref="R153:R157" si="244">SUM(S153:T153)</f>
        <v>0</v>
      </c>
      <c r="S153" s="96"/>
      <c r="T153" s="101"/>
      <c r="U153" s="179"/>
      <c r="V153" s="104">
        <f t="shared" si="61"/>
        <v>300</v>
      </c>
      <c r="W153" s="95">
        <f t="shared" si="62"/>
        <v>0</v>
      </c>
      <c r="X153" s="96"/>
      <c r="Y153" s="249"/>
      <c r="Z153" s="97"/>
      <c r="AA153" s="97"/>
      <c r="AB153" s="101"/>
      <c r="AC153" s="95">
        <f t="shared" si="63"/>
        <v>0</v>
      </c>
      <c r="AD153" s="96"/>
      <c r="AE153" s="101"/>
      <c r="AF153" s="95">
        <f t="shared" si="64"/>
        <v>0</v>
      </c>
      <c r="AG153" s="96"/>
      <c r="AH153" s="97"/>
      <c r="AI153" s="97"/>
      <c r="AJ153" s="97"/>
      <c r="AK153" s="97"/>
      <c r="AL153" s="101"/>
      <c r="AM153" s="95">
        <f t="shared" si="65"/>
        <v>0</v>
      </c>
      <c r="AN153" s="96"/>
      <c r="AO153" s="97"/>
      <c r="AP153" s="101"/>
      <c r="AQ153" s="99">
        <f t="shared" si="66"/>
        <v>0</v>
      </c>
      <c r="AR153" s="105"/>
      <c r="AS153" s="105"/>
      <c r="AT153" s="105"/>
      <c r="AU153" s="105"/>
      <c r="AV153" s="105"/>
      <c r="AW153" s="105"/>
      <c r="AX153" s="99">
        <f t="shared" si="67"/>
        <v>300</v>
      </c>
      <c r="AY153" s="96"/>
      <c r="AZ153" s="97"/>
      <c r="BA153" s="97"/>
      <c r="BB153" s="97"/>
      <c r="BC153" s="97"/>
      <c r="BD153" s="97"/>
      <c r="BE153" s="97"/>
      <c r="BF153" s="97">
        <v>300</v>
      </c>
      <c r="BG153" s="97"/>
      <c r="BH153" s="97"/>
      <c r="BI153" s="97"/>
      <c r="BJ153" s="97"/>
      <c r="BK153" s="97"/>
      <c r="BL153" s="97"/>
      <c r="BM153" s="97"/>
      <c r="BN153" s="97"/>
      <c r="BO153" s="101"/>
      <c r="BP153" s="99">
        <f t="shared" si="68"/>
        <v>0</v>
      </c>
      <c r="BQ153" s="96"/>
      <c r="BR153" s="101"/>
      <c r="BS153" s="95">
        <f t="shared" si="69"/>
        <v>0</v>
      </c>
      <c r="BT153" s="96"/>
      <c r="BU153" s="101"/>
    </row>
    <row r="154" spans="1:73" s="2" customFormat="1" ht="15.75" customHeight="1" thickBot="1" x14ac:dyDescent="0.3">
      <c r="A154" s="89"/>
      <c r="B154" s="106">
        <v>181</v>
      </c>
      <c r="C154" s="107" t="s">
        <v>182</v>
      </c>
      <c r="D154" s="181" t="s">
        <v>12</v>
      </c>
      <c r="E154" s="182">
        <v>21</v>
      </c>
      <c r="F154" s="107"/>
      <c r="G154" s="94">
        <f t="shared" si="141"/>
        <v>0</v>
      </c>
      <c r="H154" s="184">
        <f t="shared" si="217"/>
        <v>0</v>
      </c>
      <c r="I154" s="111"/>
      <c r="J154" s="112"/>
      <c r="K154" s="116"/>
      <c r="L154" s="110">
        <f t="shared" si="242"/>
        <v>0</v>
      </c>
      <c r="M154" s="111"/>
      <c r="N154" s="116"/>
      <c r="O154" s="110">
        <f t="shared" si="243"/>
        <v>0</v>
      </c>
      <c r="P154" s="111"/>
      <c r="Q154" s="116"/>
      <c r="R154" s="110">
        <f t="shared" si="244"/>
        <v>0</v>
      </c>
      <c r="S154" s="111"/>
      <c r="T154" s="116"/>
      <c r="U154" s="183"/>
      <c r="V154" s="94">
        <f t="shared" si="61"/>
        <v>228</v>
      </c>
      <c r="W154" s="110">
        <f t="shared" si="62"/>
        <v>0</v>
      </c>
      <c r="X154" s="111"/>
      <c r="Y154" s="250"/>
      <c r="Z154" s="112"/>
      <c r="AA154" s="112"/>
      <c r="AB154" s="116"/>
      <c r="AC154" s="110">
        <f t="shared" si="63"/>
        <v>0</v>
      </c>
      <c r="AD154" s="111"/>
      <c r="AE154" s="116"/>
      <c r="AF154" s="110">
        <f t="shared" si="64"/>
        <v>0</v>
      </c>
      <c r="AG154" s="111"/>
      <c r="AH154" s="112"/>
      <c r="AI154" s="112"/>
      <c r="AJ154" s="112"/>
      <c r="AK154" s="112"/>
      <c r="AL154" s="116"/>
      <c r="AM154" s="110">
        <f t="shared" si="65"/>
        <v>0</v>
      </c>
      <c r="AN154" s="111"/>
      <c r="AO154" s="112"/>
      <c r="AP154" s="116"/>
      <c r="AQ154" s="114">
        <f t="shared" si="66"/>
        <v>0</v>
      </c>
      <c r="AR154" s="119"/>
      <c r="AS154" s="119"/>
      <c r="AT154" s="119"/>
      <c r="AU154" s="119"/>
      <c r="AV154" s="119"/>
      <c r="AW154" s="119"/>
      <c r="AX154" s="114">
        <f t="shared" si="67"/>
        <v>228</v>
      </c>
      <c r="AY154" s="111"/>
      <c r="AZ154" s="112"/>
      <c r="BA154" s="112"/>
      <c r="BB154" s="112"/>
      <c r="BC154" s="112"/>
      <c r="BD154" s="112"/>
      <c r="BE154" s="112"/>
      <c r="BF154" s="112"/>
      <c r="BG154" s="112"/>
      <c r="BH154" s="112"/>
      <c r="BI154" s="112">
        <v>228</v>
      </c>
      <c r="BJ154" s="112"/>
      <c r="BK154" s="112"/>
      <c r="BL154" s="112"/>
      <c r="BM154" s="112"/>
      <c r="BN154" s="112"/>
      <c r="BO154" s="116"/>
      <c r="BP154" s="114">
        <f t="shared" si="68"/>
        <v>0</v>
      </c>
      <c r="BQ154" s="111"/>
      <c r="BR154" s="116"/>
      <c r="BS154" s="110">
        <f t="shared" si="69"/>
        <v>0</v>
      </c>
      <c r="BT154" s="111"/>
      <c r="BU154" s="116"/>
    </row>
    <row r="155" spans="1:73" s="2" customFormat="1" hidden="1" x14ac:dyDescent="0.25">
      <c r="A155" s="89"/>
      <c r="B155" s="106"/>
      <c r="C155" s="107"/>
      <c r="D155" s="181" t="s">
        <v>12</v>
      </c>
      <c r="E155" s="182"/>
      <c r="F155" s="107"/>
      <c r="G155" s="94">
        <f t="shared" si="141"/>
        <v>0</v>
      </c>
      <c r="H155" s="184">
        <f t="shared" si="217"/>
        <v>0</v>
      </c>
      <c r="I155" s="111"/>
      <c r="J155" s="112"/>
      <c r="K155" s="116"/>
      <c r="L155" s="110">
        <f t="shared" si="242"/>
        <v>0</v>
      </c>
      <c r="M155" s="111"/>
      <c r="N155" s="116"/>
      <c r="O155" s="110">
        <f t="shared" si="243"/>
        <v>0</v>
      </c>
      <c r="P155" s="111"/>
      <c r="Q155" s="116"/>
      <c r="R155" s="110">
        <f t="shared" si="244"/>
        <v>0</v>
      </c>
      <c r="S155" s="111"/>
      <c r="T155" s="116"/>
      <c r="U155" s="183"/>
      <c r="V155" s="94">
        <f t="shared" si="61"/>
        <v>0</v>
      </c>
      <c r="W155" s="110">
        <f t="shared" si="62"/>
        <v>0</v>
      </c>
      <c r="X155" s="111"/>
      <c r="Y155" s="250"/>
      <c r="Z155" s="112"/>
      <c r="AA155" s="112"/>
      <c r="AB155" s="116"/>
      <c r="AC155" s="110">
        <f t="shared" si="63"/>
        <v>0</v>
      </c>
      <c r="AD155" s="111"/>
      <c r="AE155" s="116"/>
      <c r="AF155" s="110">
        <f t="shared" si="64"/>
        <v>0</v>
      </c>
      <c r="AG155" s="111"/>
      <c r="AH155" s="112"/>
      <c r="AI155" s="112"/>
      <c r="AJ155" s="112"/>
      <c r="AK155" s="112"/>
      <c r="AL155" s="116"/>
      <c r="AM155" s="110">
        <f t="shared" si="65"/>
        <v>0</v>
      </c>
      <c r="AN155" s="111"/>
      <c r="AO155" s="112"/>
      <c r="AP155" s="116"/>
      <c r="AQ155" s="114">
        <f t="shared" si="66"/>
        <v>0</v>
      </c>
      <c r="AR155" s="119"/>
      <c r="AS155" s="119"/>
      <c r="AT155" s="119"/>
      <c r="AU155" s="119"/>
      <c r="AV155" s="119"/>
      <c r="AW155" s="119"/>
      <c r="AX155" s="114">
        <f t="shared" si="67"/>
        <v>0</v>
      </c>
      <c r="AY155" s="111"/>
      <c r="AZ155" s="112"/>
      <c r="BA155" s="112"/>
      <c r="BB155" s="112"/>
      <c r="BC155" s="112"/>
      <c r="BD155" s="112"/>
      <c r="BE155" s="112"/>
      <c r="BF155" s="112"/>
      <c r="BG155" s="112"/>
      <c r="BH155" s="112"/>
      <c r="BI155" s="112"/>
      <c r="BJ155" s="112"/>
      <c r="BK155" s="112"/>
      <c r="BL155" s="112"/>
      <c r="BM155" s="112"/>
      <c r="BN155" s="112"/>
      <c r="BO155" s="116"/>
      <c r="BP155" s="114">
        <f t="shared" si="68"/>
        <v>0</v>
      </c>
      <c r="BQ155" s="111"/>
      <c r="BR155" s="116"/>
      <c r="BS155" s="110">
        <f t="shared" si="69"/>
        <v>0</v>
      </c>
      <c r="BT155" s="111"/>
      <c r="BU155" s="116"/>
    </row>
    <row r="156" spans="1:73" s="2" customFormat="1" hidden="1" x14ac:dyDescent="0.25">
      <c r="A156" s="89"/>
      <c r="B156" s="106"/>
      <c r="C156" s="107"/>
      <c r="D156" s="181" t="s">
        <v>12</v>
      </c>
      <c r="E156" s="182"/>
      <c r="F156" s="107"/>
      <c r="G156" s="94">
        <f t="shared" si="141"/>
        <v>0</v>
      </c>
      <c r="H156" s="184">
        <f t="shared" si="217"/>
        <v>0</v>
      </c>
      <c r="I156" s="111"/>
      <c r="J156" s="112"/>
      <c r="K156" s="116"/>
      <c r="L156" s="110">
        <f t="shared" si="242"/>
        <v>0</v>
      </c>
      <c r="M156" s="111"/>
      <c r="N156" s="116"/>
      <c r="O156" s="110">
        <f t="shared" si="243"/>
        <v>0</v>
      </c>
      <c r="P156" s="111"/>
      <c r="Q156" s="116"/>
      <c r="R156" s="110">
        <f t="shared" si="244"/>
        <v>0</v>
      </c>
      <c r="S156" s="111"/>
      <c r="T156" s="116"/>
      <c r="U156" s="183"/>
      <c r="V156" s="94">
        <f t="shared" si="61"/>
        <v>0</v>
      </c>
      <c r="W156" s="110">
        <f t="shared" si="62"/>
        <v>0</v>
      </c>
      <c r="X156" s="111"/>
      <c r="Y156" s="250"/>
      <c r="Z156" s="112"/>
      <c r="AA156" s="112"/>
      <c r="AB156" s="116"/>
      <c r="AC156" s="110">
        <f t="shared" si="63"/>
        <v>0</v>
      </c>
      <c r="AD156" s="111"/>
      <c r="AE156" s="116"/>
      <c r="AF156" s="110">
        <f t="shared" si="64"/>
        <v>0</v>
      </c>
      <c r="AG156" s="111"/>
      <c r="AH156" s="112"/>
      <c r="AI156" s="112"/>
      <c r="AJ156" s="112"/>
      <c r="AK156" s="112"/>
      <c r="AL156" s="116"/>
      <c r="AM156" s="110">
        <f t="shared" si="65"/>
        <v>0</v>
      </c>
      <c r="AN156" s="111"/>
      <c r="AO156" s="112"/>
      <c r="AP156" s="116"/>
      <c r="AQ156" s="114">
        <f t="shared" si="66"/>
        <v>0</v>
      </c>
      <c r="AR156" s="119"/>
      <c r="AS156" s="119"/>
      <c r="AT156" s="119"/>
      <c r="AU156" s="119"/>
      <c r="AV156" s="119"/>
      <c r="AW156" s="119"/>
      <c r="AX156" s="114">
        <f t="shared" si="67"/>
        <v>0</v>
      </c>
      <c r="AY156" s="111"/>
      <c r="AZ156" s="112"/>
      <c r="BA156" s="112"/>
      <c r="BB156" s="112"/>
      <c r="BC156" s="112"/>
      <c r="BD156" s="112"/>
      <c r="BE156" s="112"/>
      <c r="BF156" s="112"/>
      <c r="BG156" s="112"/>
      <c r="BH156" s="112"/>
      <c r="BI156" s="112"/>
      <c r="BJ156" s="112"/>
      <c r="BK156" s="112"/>
      <c r="BL156" s="112"/>
      <c r="BM156" s="112"/>
      <c r="BN156" s="112"/>
      <c r="BO156" s="116"/>
      <c r="BP156" s="114">
        <f t="shared" si="68"/>
        <v>0</v>
      </c>
      <c r="BQ156" s="111"/>
      <c r="BR156" s="116"/>
      <c r="BS156" s="110">
        <f t="shared" si="69"/>
        <v>0</v>
      </c>
      <c r="BT156" s="111"/>
      <c r="BU156" s="116"/>
    </row>
    <row r="157" spans="1:73" s="2" customFormat="1" hidden="1" x14ac:dyDescent="0.25">
      <c r="A157" s="135"/>
      <c r="B157" s="185"/>
      <c r="C157" s="186"/>
      <c r="D157" s="187" t="s">
        <v>12</v>
      </c>
      <c r="E157" s="188"/>
      <c r="F157" s="186"/>
      <c r="G157" s="124">
        <f t="shared" si="141"/>
        <v>0</v>
      </c>
      <c r="H157" s="189">
        <f t="shared" si="217"/>
        <v>0</v>
      </c>
      <c r="I157" s="190"/>
      <c r="J157" s="191"/>
      <c r="K157" s="136"/>
      <c r="L157" s="192">
        <f t="shared" si="242"/>
        <v>0</v>
      </c>
      <c r="M157" s="190"/>
      <c r="N157" s="136"/>
      <c r="O157" s="192">
        <f t="shared" si="243"/>
        <v>0</v>
      </c>
      <c r="P157" s="190"/>
      <c r="Q157" s="136"/>
      <c r="R157" s="192">
        <f t="shared" si="244"/>
        <v>0</v>
      </c>
      <c r="S157" s="190"/>
      <c r="T157" s="136"/>
      <c r="U157" s="193"/>
      <c r="V157" s="194">
        <f t="shared" si="61"/>
        <v>0</v>
      </c>
      <c r="W157" s="193">
        <f t="shared" si="62"/>
        <v>0</v>
      </c>
      <c r="X157" s="190"/>
      <c r="Y157" s="254"/>
      <c r="Z157" s="191"/>
      <c r="AA157" s="191"/>
      <c r="AB157" s="136"/>
      <c r="AC157" s="193">
        <f t="shared" si="63"/>
        <v>0</v>
      </c>
      <c r="AD157" s="190"/>
      <c r="AE157" s="136"/>
      <c r="AF157" s="193">
        <f t="shared" si="64"/>
        <v>0</v>
      </c>
      <c r="AG157" s="190"/>
      <c r="AH157" s="191"/>
      <c r="AI157" s="191"/>
      <c r="AJ157" s="191"/>
      <c r="AK157" s="191"/>
      <c r="AL157" s="136"/>
      <c r="AM157" s="193">
        <f t="shared" si="65"/>
        <v>0</v>
      </c>
      <c r="AN157" s="190"/>
      <c r="AO157" s="191"/>
      <c r="AP157" s="136"/>
      <c r="AQ157" s="195">
        <f t="shared" si="66"/>
        <v>0</v>
      </c>
      <c r="AR157" s="195"/>
      <c r="AS157" s="195"/>
      <c r="AT157" s="195"/>
      <c r="AU157" s="195"/>
      <c r="AV157" s="195"/>
      <c r="AW157" s="195"/>
      <c r="AX157" s="195">
        <f t="shared" si="67"/>
        <v>0</v>
      </c>
      <c r="AY157" s="190"/>
      <c r="AZ157" s="191"/>
      <c r="BA157" s="191"/>
      <c r="BB157" s="191"/>
      <c r="BC157" s="191"/>
      <c r="BD157" s="191"/>
      <c r="BE157" s="191"/>
      <c r="BF157" s="191"/>
      <c r="BG157" s="191"/>
      <c r="BH157" s="191"/>
      <c r="BI157" s="191"/>
      <c r="BJ157" s="191"/>
      <c r="BK157" s="191"/>
      <c r="BL157" s="191"/>
      <c r="BM157" s="191"/>
      <c r="BN157" s="191"/>
      <c r="BO157" s="136"/>
      <c r="BP157" s="195">
        <f t="shared" si="68"/>
        <v>0</v>
      </c>
      <c r="BQ157" s="190"/>
      <c r="BR157" s="136"/>
      <c r="BS157" s="193">
        <f t="shared" si="69"/>
        <v>0</v>
      </c>
      <c r="BT157" s="190"/>
      <c r="BU157" s="136"/>
    </row>
    <row r="158" spans="1:73" s="6" customFormat="1" hidden="1" x14ac:dyDescent="0.25">
      <c r="A158" s="158" t="s">
        <v>190</v>
      </c>
      <c r="B158" s="159"/>
      <c r="C158" s="160"/>
      <c r="D158" s="161" t="s">
        <v>30</v>
      </c>
      <c r="E158" s="162"/>
      <c r="F158" s="160"/>
      <c r="G158" s="163">
        <f>SUM(G159:G164)</f>
        <v>0</v>
      </c>
      <c r="H158" s="198">
        <f t="shared" si="217"/>
        <v>0</v>
      </c>
      <c r="I158" s="165">
        <f>SUM(I159:I164)</f>
        <v>0</v>
      </c>
      <c r="J158" s="166">
        <f t="shared" ref="J158" si="245">SUM(J159:J164)</f>
        <v>0</v>
      </c>
      <c r="K158" s="167">
        <f>SUM(K159:K164)</f>
        <v>0</v>
      </c>
      <c r="L158" s="164">
        <f t="shared" ref="L158:U158" si="246">SUM(L159:L164)</f>
        <v>0</v>
      </c>
      <c r="M158" s="165">
        <f t="shared" si="246"/>
        <v>0</v>
      </c>
      <c r="N158" s="167">
        <f>SUM(N159:N164)</f>
        <v>0</v>
      </c>
      <c r="O158" s="164">
        <f t="shared" si="246"/>
        <v>0</v>
      </c>
      <c r="P158" s="165">
        <f>SUM(P159:P164)</f>
        <v>0</v>
      </c>
      <c r="Q158" s="167">
        <f>SUM(Q159:Q164)</f>
        <v>0</v>
      </c>
      <c r="R158" s="164">
        <f t="shared" ref="R158:T158" si="247">SUM(R159:R164)</f>
        <v>0</v>
      </c>
      <c r="S158" s="165">
        <f t="shared" si="247"/>
        <v>0</v>
      </c>
      <c r="T158" s="167">
        <f t="shared" si="247"/>
        <v>0</v>
      </c>
      <c r="U158" s="164">
        <f t="shared" si="246"/>
        <v>0</v>
      </c>
      <c r="V158" s="163">
        <f t="shared" si="61"/>
        <v>0</v>
      </c>
      <c r="W158" s="164">
        <f t="shared" si="62"/>
        <v>0</v>
      </c>
      <c r="X158" s="165">
        <f>SUM(X159:X164)</f>
        <v>0</v>
      </c>
      <c r="Y158" s="255"/>
      <c r="Z158" s="166">
        <f t="shared" ref="Z158" si="248">SUM(Z159:Z164)</f>
        <v>0</v>
      </c>
      <c r="AA158" s="166">
        <f>SUM(AA159:AA164)</f>
        <v>0</v>
      </c>
      <c r="AB158" s="167">
        <f t="shared" ref="AB158" si="249">SUM(AB159:AB164)</f>
        <v>0</v>
      </c>
      <c r="AC158" s="164">
        <f t="shared" si="63"/>
        <v>0</v>
      </c>
      <c r="AD158" s="165">
        <f>SUM(AD159:AD164)</f>
        <v>0</v>
      </c>
      <c r="AE158" s="167">
        <f t="shared" ref="AE158" si="250">SUM(AE159:AE164)</f>
        <v>0</v>
      </c>
      <c r="AF158" s="164">
        <f t="shared" si="64"/>
        <v>0</v>
      </c>
      <c r="AG158" s="165">
        <f>SUM(AG159:AG164)</f>
        <v>0</v>
      </c>
      <c r="AH158" s="166">
        <f t="shared" ref="AH158" si="251">SUM(AH159:AH164)</f>
        <v>0</v>
      </c>
      <c r="AI158" s="166">
        <f>SUM(AI159:AI164)</f>
        <v>0</v>
      </c>
      <c r="AJ158" s="166">
        <f>SUM(AJ159:AJ164)</f>
        <v>0</v>
      </c>
      <c r="AK158" s="166">
        <f t="shared" ref="AK158" si="252">SUM(AK159:AK164)</f>
        <v>0</v>
      </c>
      <c r="AL158" s="167">
        <f>SUM(AL159:AL164)</f>
        <v>0</v>
      </c>
      <c r="AM158" s="164">
        <f t="shared" si="65"/>
        <v>0</v>
      </c>
      <c r="AN158" s="165">
        <f>SUM(AN159:AN164)</f>
        <v>0</v>
      </c>
      <c r="AO158" s="166">
        <f t="shared" ref="AO158" si="253">SUM(AO159:AO164)</f>
        <v>0</v>
      </c>
      <c r="AP158" s="167">
        <f>SUM(AP159:AP164)</f>
        <v>0</v>
      </c>
      <c r="AQ158" s="196">
        <f t="shared" si="66"/>
        <v>0</v>
      </c>
      <c r="AR158" s="196">
        <f>SUM(AR159:AR164)</f>
        <v>0</v>
      </c>
      <c r="AS158" s="196">
        <f t="shared" ref="AS158" si="254">SUM(AS159:AS164)</f>
        <v>0</v>
      </c>
      <c r="AT158" s="196">
        <f>SUM(AT159:AT164)</f>
        <v>0</v>
      </c>
      <c r="AU158" s="196">
        <f t="shared" ref="AU158:AW158" si="255">SUM(AU159:AU164)</f>
        <v>0</v>
      </c>
      <c r="AV158" s="196">
        <f t="shared" si="255"/>
        <v>0</v>
      </c>
      <c r="AW158" s="196">
        <f t="shared" si="255"/>
        <v>0</v>
      </c>
      <c r="AX158" s="196">
        <f t="shared" si="67"/>
        <v>0</v>
      </c>
      <c r="AY158" s="165">
        <f>SUM(AY159:AY164)</f>
        <v>0</v>
      </c>
      <c r="AZ158" s="166">
        <f t="shared" ref="AZ158" si="256">SUM(AZ159:AZ164)</f>
        <v>0</v>
      </c>
      <c r="BA158" s="166">
        <f>SUM(BA159:BA164)</f>
        <v>0</v>
      </c>
      <c r="BB158" s="166">
        <f t="shared" ref="BB158:BO158" si="257">SUM(BB159:BB164)</f>
        <v>0</v>
      </c>
      <c r="BC158" s="166">
        <f t="shared" si="257"/>
        <v>0</v>
      </c>
      <c r="BD158" s="166">
        <f t="shared" si="257"/>
        <v>0</v>
      </c>
      <c r="BE158" s="166">
        <f t="shared" si="257"/>
        <v>0</v>
      </c>
      <c r="BF158" s="166">
        <f t="shared" si="257"/>
        <v>0</v>
      </c>
      <c r="BG158" s="166">
        <f t="shared" si="257"/>
        <v>0</v>
      </c>
      <c r="BH158" s="166">
        <f t="shared" si="257"/>
        <v>0</v>
      </c>
      <c r="BI158" s="166">
        <f t="shared" si="257"/>
        <v>0</v>
      </c>
      <c r="BJ158" s="166">
        <f t="shared" si="257"/>
        <v>0</v>
      </c>
      <c r="BK158" s="166">
        <f t="shared" si="257"/>
        <v>0</v>
      </c>
      <c r="BL158" s="166">
        <f t="shared" si="257"/>
        <v>0</v>
      </c>
      <c r="BM158" s="166"/>
      <c r="BN158" s="166">
        <f t="shared" si="257"/>
        <v>0</v>
      </c>
      <c r="BO158" s="167">
        <f t="shared" si="257"/>
        <v>0</v>
      </c>
      <c r="BP158" s="196">
        <f t="shared" si="68"/>
        <v>0</v>
      </c>
      <c r="BQ158" s="165">
        <f>SUM(BQ159:BQ164)</f>
        <v>0</v>
      </c>
      <c r="BR158" s="167">
        <f t="shared" ref="BR158" si="258">SUM(BR159:BR164)</f>
        <v>0</v>
      </c>
      <c r="BS158" s="164">
        <f t="shared" si="69"/>
        <v>0</v>
      </c>
      <c r="BT158" s="165">
        <f>SUM(BT159:BT164)</f>
        <v>0</v>
      </c>
      <c r="BU158" s="167">
        <f t="shared" ref="BU158" si="259">SUM(BU159:BU164)</f>
        <v>0</v>
      </c>
    </row>
    <row r="159" spans="1:73" s="2" customFormat="1" hidden="1" x14ac:dyDescent="0.25">
      <c r="A159" s="89"/>
      <c r="B159" s="90"/>
      <c r="C159" s="91"/>
      <c r="D159" s="176" t="s">
        <v>30</v>
      </c>
      <c r="E159" s="177"/>
      <c r="F159" s="91"/>
      <c r="G159" s="94">
        <f t="shared" si="141"/>
        <v>0</v>
      </c>
      <c r="H159" s="178">
        <f t="shared" si="217"/>
        <v>0</v>
      </c>
      <c r="I159" s="96"/>
      <c r="J159" s="97"/>
      <c r="K159" s="101"/>
      <c r="L159" s="95">
        <f t="shared" ref="L159:L164" si="260">SUM(M159:N159)</f>
        <v>0</v>
      </c>
      <c r="M159" s="96"/>
      <c r="N159" s="101"/>
      <c r="O159" s="95">
        <f t="shared" ref="O159:O164" si="261">SUM(P159:Q159)</f>
        <v>0</v>
      </c>
      <c r="P159" s="96"/>
      <c r="Q159" s="101"/>
      <c r="R159" s="95">
        <f t="shared" ref="R159:R164" si="262">SUM(S159:T159)</f>
        <v>0</v>
      </c>
      <c r="S159" s="96"/>
      <c r="T159" s="101"/>
      <c r="U159" s="179"/>
      <c r="V159" s="104">
        <f t="shared" si="61"/>
        <v>0</v>
      </c>
      <c r="W159" s="95">
        <f t="shared" si="62"/>
        <v>0</v>
      </c>
      <c r="X159" s="96"/>
      <c r="Y159" s="249"/>
      <c r="Z159" s="97"/>
      <c r="AA159" s="97"/>
      <c r="AB159" s="101"/>
      <c r="AC159" s="95">
        <f t="shared" si="63"/>
        <v>0</v>
      </c>
      <c r="AD159" s="96"/>
      <c r="AE159" s="101"/>
      <c r="AF159" s="95">
        <f t="shared" si="64"/>
        <v>0</v>
      </c>
      <c r="AG159" s="96"/>
      <c r="AH159" s="97"/>
      <c r="AI159" s="97"/>
      <c r="AJ159" s="97"/>
      <c r="AK159" s="97"/>
      <c r="AL159" s="101"/>
      <c r="AM159" s="95">
        <f t="shared" si="65"/>
        <v>0</v>
      </c>
      <c r="AN159" s="96"/>
      <c r="AO159" s="97"/>
      <c r="AP159" s="101"/>
      <c r="AQ159" s="99">
        <f t="shared" si="66"/>
        <v>0</v>
      </c>
      <c r="AR159" s="105"/>
      <c r="AS159" s="105"/>
      <c r="AT159" s="105"/>
      <c r="AU159" s="105"/>
      <c r="AV159" s="105"/>
      <c r="AW159" s="105"/>
      <c r="AX159" s="99">
        <f t="shared" si="67"/>
        <v>0</v>
      </c>
      <c r="AY159" s="96"/>
      <c r="AZ159" s="97"/>
      <c r="BA159" s="97"/>
      <c r="BB159" s="97"/>
      <c r="BC159" s="97"/>
      <c r="BD159" s="97"/>
      <c r="BE159" s="97"/>
      <c r="BF159" s="97"/>
      <c r="BG159" s="97"/>
      <c r="BH159" s="97"/>
      <c r="BI159" s="97"/>
      <c r="BJ159" s="97"/>
      <c r="BK159" s="97"/>
      <c r="BL159" s="97"/>
      <c r="BM159" s="97"/>
      <c r="BN159" s="97"/>
      <c r="BO159" s="101"/>
      <c r="BP159" s="99">
        <f t="shared" si="68"/>
        <v>0</v>
      </c>
      <c r="BQ159" s="96"/>
      <c r="BR159" s="101"/>
      <c r="BS159" s="95">
        <f t="shared" si="69"/>
        <v>0</v>
      </c>
      <c r="BT159" s="96"/>
      <c r="BU159" s="101"/>
    </row>
    <row r="160" spans="1:73" s="2" customFormat="1" hidden="1" x14ac:dyDescent="0.25">
      <c r="A160" s="89"/>
      <c r="B160" s="106"/>
      <c r="C160" s="107"/>
      <c r="D160" s="181" t="s">
        <v>30</v>
      </c>
      <c r="E160" s="182"/>
      <c r="F160" s="107"/>
      <c r="G160" s="94">
        <f t="shared" si="141"/>
        <v>0</v>
      </c>
      <c r="H160" s="184">
        <f t="shared" si="217"/>
        <v>0</v>
      </c>
      <c r="I160" s="111"/>
      <c r="J160" s="112"/>
      <c r="K160" s="116"/>
      <c r="L160" s="110">
        <f t="shared" si="260"/>
        <v>0</v>
      </c>
      <c r="M160" s="111"/>
      <c r="N160" s="116"/>
      <c r="O160" s="110">
        <f t="shared" si="261"/>
        <v>0</v>
      </c>
      <c r="P160" s="111"/>
      <c r="Q160" s="116"/>
      <c r="R160" s="110">
        <f t="shared" si="262"/>
        <v>0</v>
      </c>
      <c r="S160" s="111"/>
      <c r="T160" s="116"/>
      <c r="U160" s="183"/>
      <c r="V160" s="94">
        <f t="shared" si="61"/>
        <v>0</v>
      </c>
      <c r="W160" s="110">
        <f t="shared" si="62"/>
        <v>0</v>
      </c>
      <c r="X160" s="111"/>
      <c r="Y160" s="250"/>
      <c r="Z160" s="112"/>
      <c r="AA160" s="112"/>
      <c r="AB160" s="116"/>
      <c r="AC160" s="110">
        <f t="shared" si="63"/>
        <v>0</v>
      </c>
      <c r="AD160" s="111"/>
      <c r="AE160" s="116"/>
      <c r="AF160" s="110">
        <f t="shared" si="64"/>
        <v>0</v>
      </c>
      <c r="AG160" s="111"/>
      <c r="AH160" s="112"/>
      <c r="AI160" s="112"/>
      <c r="AJ160" s="112"/>
      <c r="AK160" s="112"/>
      <c r="AL160" s="116"/>
      <c r="AM160" s="110">
        <f t="shared" si="65"/>
        <v>0</v>
      </c>
      <c r="AN160" s="111"/>
      <c r="AO160" s="112"/>
      <c r="AP160" s="116"/>
      <c r="AQ160" s="114">
        <f t="shared" si="66"/>
        <v>0</v>
      </c>
      <c r="AR160" s="119"/>
      <c r="AS160" s="119"/>
      <c r="AT160" s="119"/>
      <c r="AU160" s="119"/>
      <c r="AV160" s="119"/>
      <c r="AW160" s="119"/>
      <c r="AX160" s="114">
        <f t="shared" si="67"/>
        <v>0</v>
      </c>
      <c r="AY160" s="111"/>
      <c r="AZ160" s="112"/>
      <c r="BA160" s="112"/>
      <c r="BB160" s="112"/>
      <c r="BC160" s="112"/>
      <c r="BD160" s="112"/>
      <c r="BE160" s="112"/>
      <c r="BF160" s="112"/>
      <c r="BG160" s="112"/>
      <c r="BH160" s="112"/>
      <c r="BI160" s="112"/>
      <c r="BJ160" s="112"/>
      <c r="BK160" s="112"/>
      <c r="BL160" s="112"/>
      <c r="BM160" s="112"/>
      <c r="BN160" s="112"/>
      <c r="BO160" s="116"/>
      <c r="BP160" s="114">
        <f t="shared" si="68"/>
        <v>0</v>
      </c>
      <c r="BQ160" s="111"/>
      <c r="BR160" s="116"/>
      <c r="BS160" s="110">
        <f t="shared" si="69"/>
        <v>0</v>
      </c>
      <c r="BT160" s="111"/>
      <c r="BU160" s="116"/>
    </row>
    <row r="161" spans="1:73" s="2" customFormat="1" hidden="1" x14ac:dyDescent="0.25">
      <c r="A161" s="89"/>
      <c r="B161" s="106"/>
      <c r="C161" s="107"/>
      <c r="D161" s="181" t="s">
        <v>30</v>
      </c>
      <c r="E161" s="182"/>
      <c r="F161" s="107"/>
      <c r="G161" s="94">
        <f t="shared" si="141"/>
        <v>0</v>
      </c>
      <c r="H161" s="184">
        <f t="shared" si="217"/>
        <v>0</v>
      </c>
      <c r="I161" s="111"/>
      <c r="J161" s="112"/>
      <c r="K161" s="116"/>
      <c r="L161" s="110">
        <f t="shared" si="260"/>
        <v>0</v>
      </c>
      <c r="M161" s="111"/>
      <c r="N161" s="116"/>
      <c r="O161" s="110">
        <f t="shared" si="261"/>
        <v>0</v>
      </c>
      <c r="P161" s="111"/>
      <c r="Q161" s="116"/>
      <c r="R161" s="110">
        <f t="shared" si="262"/>
        <v>0</v>
      </c>
      <c r="S161" s="111"/>
      <c r="T161" s="116"/>
      <c r="U161" s="183"/>
      <c r="V161" s="94">
        <f t="shared" si="61"/>
        <v>0</v>
      </c>
      <c r="W161" s="110">
        <f t="shared" si="62"/>
        <v>0</v>
      </c>
      <c r="X161" s="111"/>
      <c r="Y161" s="250"/>
      <c r="Z161" s="112"/>
      <c r="AA161" s="112"/>
      <c r="AB161" s="116"/>
      <c r="AC161" s="110">
        <f t="shared" si="63"/>
        <v>0</v>
      </c>
      <c r="AD161" s="111"/>
      <c r="AE161" s="116"/>
      <c r="AF161" s="110">
        <f t="shared" si="64"/>
        <v>0</v>
      </c>
      <c r="AG161" s="111"/>
      <c r="AH161" s="112"/>
      <c r="AI161" s="112"/>
      <c r="AJ161" s="112"/>
      <c r="AK161" s="112"/>
      <c r="AL161" s="116"/>
      <c r="AM161" s="110">
        <f t="shared" si="65"/>
        <v>0</v>
      </c>
      <c r="AN161" s="111"/>
      <c r="AO161" s="112"/>
      <c r="AP161" s="116"/>
      <c r="AQ161" s="114">
        <f t="shared" si="66"/>
        <v>0</v>
      </c>
      <c r="AR161" s="119"/>
      <c r="AS161" s="119"/>
      <c r="AT161" s="119"/>
      <c r="AU161" s="119"/>
      <c r="AV161" s="119"/>
      <c r="AW161" s="119"/>
      <c r="AX161" s="114">
        <f t="shared" si="67"/>
        <v>0</v>
      </c>
      <c r="AY161" s="111"/>
      <c r="AZ161" s="112"/>
      <c r="BA161" s="112"/>
      <c r="BB161" s="112"/>
      <c r="BC161" s="112"/>
      <c r="BD161" s="112"/>
      <c r="BE161" s="112"/>
      <c r="BF161" s="112"/>
      <c r="BG161" s="112"/>
      <c r="BH161" s="112"/>
      <c r="BI161" s="112"/>
      <c r="BJ161" s="112"/>
      <c r="BK161" s="112"/>
      <c r="BL161" s="112"/>
      <c r="BM161" s="112"/>
      <c r="BN161" s="112"/>
      <c r="BO161" s="116"/>
      <c r="BP161" s="114">
        <f t="shared" si="68"/>
        <v>0</v>
      </c>
      <c r="BQ161" s="111"/>
      <c r="BR161" s="116"/>
      <c r="BS161" s="110">
        <f t="shared" si="69"/>
        <v>0</v>
      </c>
      <c r="BT161" s="111"/>
      <c r="BU161" s="116"/>
    </row>
    <row r="162" spans="1:73" s="2" customFormat="1" hidden="1" x14ac:dyDescent="0.25">
      <c r="A162" s="89"/>
      <c r="B162" s="106"/>
      <c r="C162" s="107"/>
      <c r="D162" s="181" t="s">
        <v>30</v>
      </c>
      <c r="E162" s="182"/>
      <c r="F162" s="107"/>
      <c r="G162" s="94">
        <f t="shared" si="141"/>
        <v>0</v>
      </c>
      <c r="H162" s="184">
        <f t="shared" si="217"/>
        <v>0</v>
      </c>
      <c r="I162" s="111"/>
      <c r="J162" s="112"/>
      <c r="K162" s="116"/>
      <c r="L162" s="110">
        <f t="shared" si="260"/>
        <v>0</v>
      </c>
      <c r="M162" s="111"/>
      <c r="N162" s="116"/>
      <c r="O162" s="110">
        <f t="shared" si="261"/>
        <v>0</v>
      </c>
      <c r="P162" s="111"/>
      <c r="Q162" s="116"/>
      <c r="R162" s="110">
        <f t="shared" si="262"/>
        <v>0</v>
      </c>
      <c r="S162" s="111"/>
      <c r="T162" s="116"/>
      <c r="U162" s="183"/>
      <c r="V162" s="94">
        <f t="shared" si="61"/>
        <v>0</v>
      </c>
      <c r="W162" s="110">
        <f t="shared" si="62"/>
        <v>0</v>
      </c>
      <c r="X162" s="111"/>
      <c r="Y162" s="250"/>
      <c r="Z162" s="112"/>
      <c r="AA162" s="112"/>
      <c r="AB162" s="116"/>
      <c r="AC162" s="110">
        <f t="shared" si="63"/>
        <v>0</v>
      </c>
      <c r="AD162" s="111"/>
      <c r="AE162" s="116"/>
      <c r="AF162" s="110">
        <f t="shared" si="64"/>
        <v>0</v>
      </c>
      <c r="AG162" s="111"/>
      <c r="AH162" s="112"/>
      <c r="AI162" s="112"/>
      <c r="AJ162" s="112"/>
      <c r="AK162" s="112"/>
      <c r="AL162" s="116"/>
      <c r="AM162" s="110">
        <f t="shared" si="65"/>
        <v>0</v>
      </c>
      <c r="AN162" s="111"/>
      <c r="AO162" s="112"/>
      <c r="AP162" s="116"/>
      <c r="AQ162" s="114">
        <f t="shared" si="66"/>
        <v>0</v>
      </c>
      <c r="AR162" s="119"/>
      <c r="AS162" s="119"/>
      <c r="AT162" s="119"/>
      <c r="AU162" s="119"/>
      <c r="AV162" s="119"/>
      <c r="AW162" s="119"/>
      <c r="AX162" s="114">
        <f t="shared" si="67"/>
        <v>0</v>
      </c>
      <c r="AY162" s="111"/>
      <c r="AZ162" s="112"/>
      <c r="BA162" s="112"/>
      <c r="BB162" s="112"/>
      <c r="BC162" s="112"/>
      <c r="BD162" s="112"/>
      <c r="BE162" s="112"/>
      <c r="BF162" s="112"/>
      <c r="BG162" s="112"/>
      <c r="BH162" s="112"/>
      <c r="BI162" s="112"/>
      <c r="BJ162" s="112"/>
      <c r="BK162" s="112"/>
      <c r="BL162" s="112"/>
      <c r="BM162" s="112"/>
      <c r="BN162" s="112"/>
      <c r="BO162" s="116"/>
      <c r="BP162" s="114">
        <f t="shared" si="68"/>
        <v>0</v>
      </c>
      <c r="BQ162" s="111"/>
      <c r="BR162" s="116"/>
      <c r="BS162" s="110">
        <f t="shared" si="69"/>
        <v>0</v>
      </c>
      <c r="BT162" s="111"/>
      <c r="BU162" s="116"/>
    </row>
    <row r="163" spans="1:73" s="2" customFormat="1" hidden="1" x14ac:dyDescent="0.25">
      <c r="A163" s="89"/>
      <c r="B163" s="106"/>
      <c r="C163" s="107"/>
      <c r="D163" s="181" t="s">
        <v>30</v>
      </c>
      <c r="E163" s="182"/>
      <c r="F163" s="107"/>
      <c r="G163" s="94">
        <f>SUM(U163,R163,O163,L163,H163)</f>
        <v>0</v>
      </c>
      <c r="H163" s="184">
        <f t="shared" si="217"/>
        <v>0</v>
      </c>
      <c r="I163" s="111"/>
      <c r="J163" s="112"/>
      <c r="K163" s="116"/>
      <c r="L163" s="110">
        <f t="shared" si="260"/>
        <v>0</v>
      </c>
      <c r="M163" s="111"/>
      <c r="N163" s="116"/>
      <c r="O163" s="110">
        <f t="shared" si="261"/>
        <v>0</v>
      </c>
      <c r="P163" s="111"/>
      <c r="Q163" s="116"/>
      <c r="R163" s="110">
        <f t="shared" si="262"/>
        <v>0</v>
      </c>
      <c r="S163" s="111"/>
      <c r="T163" s="116"/>
      <c r="U163" s="183"/>
      <c r="V163" s="94">
        <f t="shared" si="61"/>
        <v>0</v>
      </c>
      <c r="W163" s="110">
        <f t="shared" si="62"/>
        <v>0</v>
      </c>
      <c r="X163" s="111"/>
      <c r="Y163" s="250"/>
      <c r="Z163" s="112"/>
      <c r="AA163" s="112"/>
      <c r="AB163" s="116"/>
      <c r="AC163" s="110">
        <f t="shared" si="63"/>
        <v>0</v>
      </c>
      <c r="AD163" s="111"/>
      <c r="AE163" s="116"/>
      <c r="AF163" s="110">
        <f t="shared" si="64"/>
        <v>0</v>
      </c>
      <c r="AG163" s="111"/>
      <c r="AH163" s="112"/>
      <c r="AI163" s="112"/>
      <c r="AJ163" s="112"/>
      <c r="AK163" s="112"/>
      <c r="AL163" s="116"/>
      <c r="AM163" s="110">
        <f t="shared" si="65"/>
        <v>0</v>
      </c>
      <c r="AN163" s="111"/>
      <c r="AO163" s="112"/>
      <c r="AP163" s="116"/>
      <c r="AQ163" s="114">
        <f t="shared" si="66"/>
        <v>0</v>
      </c>
      <c r="AR163" s="119"/>
      <c r="AS163" s="119"/>
      <c r="AT163" s="119"/>
      <c r="AU163" s="119"/>
      <c r="AV163" s="119"/>
      <c r="AW163" s="119"/>
      <c r="AX163" s="114">
        <f t="shared" si="67"/>
        <v>0</v>
      </c>
      <c r="AY163" s="111"/>
      <c r="AZ163" s="112"/>
      <c r="BA163" s="112"/>
      <c r="BB163" s="112"/>
      <c r="BC163" s="112"/>
      <c r="BD163" s="112"/>
      <c r="BE163" s="112"/>
      <c r="BF163" s="112"/>
      <c r="BG163" s="112"/>
      <c r="BH163" s="112"/>
      <c r="BI163" s="112"/>
      <c r="BJ163" s="112"/>
      <c r="BK163" s="112"/>
      <c r="BL163" s="112"/>
      <c r="BM163" s="112"/>
      <c r="BN163" s="112"/>
      <c r="BO163" s="116"/>
      <c r="BP163" s="114">
        <f t="shared" si="68"/>
        <v>0</v>
      </c>
      <c r="BQ163" s="111"/>
      <c r="BR163" s="116"/>
      <c r="BS163" s="110">
        <f t="shared" si="69"/>
        <v>0</v>
      </c>
      <c r="BT163" s="111"/>
      <c r="BU163" s="116"/>
    </row>
    <row r="164" spans="1:73" s="2" customFormat="1" hidden="1" x14ac:dyDescent="0.25">
      <c r="A164" s="135"/>
      <c r="B164" s="185"/>
      <c r="C164" s="186"/>
      <c r="D164" s="187" t="s">
        <v>30</v>
      </c>
      <c r="E164" s="188"/>
      <c r="F164" s="186"/>
      <c r="G164" s="124">
        <f t="shared" si="141"/>
        <v>0</v>
      </c>
      <c r="H164" s="189">
        <f t="shared" si="217"/>
        <v>0</v>
      </c>
      <c r="I164" s="190"/>
      <c r="J164" s="191"/>
      <c r="K164" s="136"/>
      <c r="L164" s="192">
        <f t="shared" si="260"/>
        <v>0</v>
      </c>
      <c r="M164" s="190"/>
      <c r="N164" s="136"/>
      <c r="O164" s="192">
        <f t="shared" si="261"/>
        <v>0</v>
      </c>
      <c r="P164" s="190"/>
      <c r="Q164" s="136"/>
      <c r="R164" s="192">
        <f t="shared" si="262"/>
        <v>0</v>
      </c>
      <c r="S164" s="190"/>
      <c r="T164" s="136"/>
      <c r="U164" s="193"/>
      <c r="V164" s="194">
        <f t="shared" si="61"/>
        <v>0</v>
      </c>
      <c r="W164" s="193">
        <f t="shared" si="62"/>
        <v>0</v>
      </c>
      <c r="X164" s="190"/>
      <c r="Y164" s="254"/>
      <c r="Z164" s="191"/>
      <c r="AA164" s="191"/>
      <c r="AB164" s="136"/>
      <c r="AC164" s="193">
        <f t="shared" si="63"/>
        <v>0</v>
      </c>
      <c r="AD164" s="190"/>
      <c r="AE164" s="136"/>
      <c r="AF164" s="193">
        <f t="shared" si="64"/>
        <v>0</v>
      </c>
      <c r="AG164" s="190"/>
      <c r="AH164" s="191"/>
      <c r="AI164" s="191"/>
      <c r="AJ164" s="191"/>
      <c r="AK164" s="191"/>
      <c r="AL164" s="136"/>
      <c r="AM164" s="193">
        <f t="shared" si="65"/>
        <v>0</v>
      </c>
      <c r="AN164" s="190"/>
      <c r="AO164" s="191"/>
      <c r="AP164" s="136"/>
      <c r="AQ164" s="195">
        <f t="shared" si="66"/>
        <v>0</v>
      </c>
      <c r="AR164" s="195"/>
      <c r="AS164" s="195"/>
      <c r="AT164" s="195"/>
      <c r="AU164" s="195"/>
      <c r="AV164" s="195"/>
      <c r="AW164" s="195"/>
      <c r="AX164" s="195">
        <f t="shared" si="67"/>
        <v>0</v>
      </c>
      <c r="AY164" s="190"/>
      <c r="AZ164" s="191"/>
      <c r="BA164" s="191"/>
      <c r="BB164" s="191"/>
      <c r="BC164" s="191"/>
      <c r="BD164" s="191"/>
      <c r="BE164" s="191"/>
      <c r="BF164" s="191"/>
      <c r="BG164" s="191"/>
      <c r="BH164" s="191"/>
      <c r="BI164" s="191"/>
      <c r="BJ164" s="191"/>
      <c r="BK164" s="191"/>
      <c r="BL164" s="191"/>
      <c r="BM164" s="191"/>
      <c r="BN164" s="191"/>
      <c r="BO164" s="136"/>
      <c r="BP164" s="195">
        <f t="shared" si="68"/>
        <v>0</v>
      </c>
      <c r="BQ164" s="190"/>
      <c r="BR164" s="136"/>
      <c r="BS164" s="193">
        <f t="shared" si="69"/>
        <v>0</v>
      </c>
      <c r="BT164" s="190"/>
      <c r="BU164" s="136"/>
    </row>
    <row r="165" spans="1:73" s="6" customFormat="1" ht="14.25" hidden="1" x14ac:dyDescent="0.2">
      <c r="A165" s="158" t="s">
        <v>191</v>
      </c>
      <c r="B165" s="159"/>
      <c r="C165" s="160"/>
      <c r="D165" s="161" t="s">
        <v>29</v>
      </c>
      <c r="E165" s="162"/>
      <c r="F165" s="160"/>
      <c r="G165" s="163">
        <f>SUM(G167:G169)</f>
        <v>0</v>
      </c>
      <c r="H165" s="198">
        <f t="shared" si="217"/>
        <v>0</v>
      </c>
      <c r="I165" s="165">
        <f>SUM(I166:I169)</f>
        <v>0</v>
      </c>
      <c r="J165" s="166">
        <f t="shared" ref="J165:M165" si="263">SUM(J166:J169)</f>
        <v>0</v>
      </c>
      <c r="K165" s="167">
        <f t="shared" si="263"/>
        <v>0</v>
      </c>
      <c r="L165" s="164">
        <f t="shared" si="263"/>
        <v>0</v>
      </c>
      <c r="M165" s="165">
        <f t="shared" si="263"/>
        <v>0</v>
      </c>
      <c r="N165" s="167">
        <f>SUM(N166:N169)</f>
        <v>0</v>
      </c>
      <c r="O165" s="164">
        <f t="shared" ref="O165" si="264">SUM(O166:O169)</f>
        <v>0</v>
      </c>
      <c r="P165" s="165">
        <f>SUM(P166:P169)</f>
        <v>0</v>
      </c>
      <c r="Q165" s="167">
        <f t="shared" ref="Q165:U165" si="265">SUM(Q166:Q169)</f>
        <v>0</v>
      </c>
      <c r="R165" s="164">
        <f t="shared" si="265"/>
        <v>0</v>
      </c>
      <c r="S165" s="165">
        <f>SUM(S166:S169)</f>
        <v>0</v>
      </c>
      <c r="T165" s="167">
        <f t="shared" si="265"/>
        <v>0</v>
      </c>
      <c r="U165" s="164">
        <f t="shared" si="265"/>
        <v>0</v>
      </c>
      <c r="V165" s="163">
        <f t="shared" si="61"/>
        <v>0</v>
      </c>
      <c r="W165" s="164">
        <f t="shared" si="62"/>
        <v>0</v>
      </c>
      <c r="X165" s="165">
        <f>SUM(X166:X169)</f>
        <v>0</v>
      </c>
      <c r="Y165" s="255"/>
      <c r="Z165" s="166">
        <f t="shared" ref="Z165:AB165" si="266">SUM(Z166:Z169)</f>
        <v>0</v>
      </c>
      <c r="AA165" s="166">
        <f t="shared" si="266"/>
        <v>0</v>
      </c>
      <c r="AB165" s="167">
        <f t="shared" si="266"/>
        <v>0</v>
      </c>
      <c r="AC165" s="164">
        <f t="shared" si="63"/>
        <v>0</v>
      </c>
      <c r="AD165" s="165">
        <f>SUM(AD166:AD169)</f>
        <v>0</v>
      </c>
      <c r="AE165" s="167">
        <f t="shared" ref="AE165" si="267">SUM(AE166:AE169)</f>
        <v>0</v>
      </c>
      <c r="AF165" s="164">
        <f t="shared" si="64"/>
        <v>0</v>
      </c>
      <c r="AG165" s="165">
        <f>SUM(AG166:AG169)</f>
        <v>0</v>
      </c>
      <c r="AH165" s="166">
        <f t="shared" ref="AH165:AI165" si="268">SUM(AH166:AH169)</f>
        <v>0</v>
      </c>
      <c r="AI165" s="166">
        <f t="shared" si="268"/>
        <v>0</v>
      </c>
      <c r="AJ165" s="166">
        <f>SUM(AJ166:AJ169)</f>
        <v>0</v>
      </c>
      <c r="AK165" s="166">
        <f t="shared" ref="AK165:AL165" si="269">SUM(AK166:AK169)</f>
        <v>0</v>
      </c>
      <c r="AL165" s="167">
        <f t="shared" si="269"/>
        <v>0</v>
      </c>
      <c r="AM165" s="164">
        <f t="shared" si="65"/>
        <v>0</v>
      </c>
      <c r="AN165" s="165">
        <f>SUM(AN166:AN169)</f>
        <v>0</v>
      </c>
      <c r="AO165" s="166">
        <f t="shared" ref="AO165:AP165" si="270">SUM(AO166:AO169)</f>
        <v>0</v>
      </c>
      <c r="AP165" s="167">
        <f t="shared" si="270"/>
        <v>0</v>
      </c>
      <c r="AQ165" s="196">
        <f t="shared" si="66"/>
        <v>0</v>
      </c>
      <c r="AR165" s="196">
        <f>SUM(AR166:AR169)</f>
        <v>0</v>
      </c>
      <c r="AS165" s="196">
        <f t="shared" ref="AS165" si="271">SUM(AS166:AS169)</f>
        <v>0</v>
      </c>
      <c r="AT165" s="196">
        <f>SUM(AT166:AT169)</f>
        <v>0</v>
      </c>
      <c r="AU165" s="196">
        <f t="shared" ref="AU165:AW165" si="272">SUM(AU166:AU169)</f>
        <v>0</v>
      </c>
      <c r="AV165" s="196">
        <f t="shared" si="272"/>
        <v>0</v>
      </c>
      <c r="AW165" s="196">
        <f t="shared" si="272"/>
        <v>0</v>
      </c>
      <c r="AX165" s="196">
        <f t="shared" si="67"/>
        <v>0</v>
      </c>
      <c r="AY165" s="165">
        <f>SUM(AY166:AY169)</f>
        <v>0</v>
      </c>
      <c r="AZ165" s="166">
        <f t="shared" ref="AZ165" si="273">SUM(AZ166:AZ169)</f>
        <v>0</v>
      </c>
      <c r="BA165" s="166">
        <f>SUM(BA166:BA169)</f>
        <v>0</v>
      </c>
      <c r="BB165" s="166">
        <f t="shared" ref="BB165:BO165" si="274">SUM(BB166:BB169)</f>
        <v>0</v>
      </c>
      <c r="BC165" s="166">
        <f t="shared" si="274"/>
        <v>0</v>
      </c>
      <c r="BD165" s="166">
        <f t="shared" si="274"/>
        <v>0</v>
      </c>
      <c r="BE165" s="166">
        <f t="shared" si="274"/>
        <v>0</v>
      </c>
      <c r="BF165" s="166">
        <f t="shared" si="274"/>
        <v>0</v>
      </c>
      <c r="BG165" s="166">
        <f t="shared" si="274"/>
        <v>0</v>
      </c>
      <c r="BH165" s="166">
        <f t="shared" si="274"/>
        <v>0</v>
      </c>
      <c r="BI165" s="166">
        <f t="shared" si="274"/>
        <v>0</v>
      </c>
      <c r="BJ165" s="166">
        <f t="shared" si="274"/>
        <v>0</v>
      </c>
      <c r="BK165" s="166">
        <f t="shared" si="274"/>
        <v>0</v>
      </c>
      <c r="BL165" s="166">
        <f t="shared" si="274"/>
        <v>0</v>
      </c>
      <c r="BM165" s="166"/>
      <c r="BN165" s="166">
        <f t="shared" si="274"/>
        <v>0</v>
      </c>
      <c r="BO165" s="167">
        <f t="shared" si="274"/>
        <v>0</v>
      </c>
      <c r="BP165" s="196">
        <f t="shared" si="68"/>
        <v>0</v>
      </c>
      <c r="BQ165" s="165">
        <f>SUM(BQ166:BQ169)</f>
        <v>0</v>
      </c>
      <c r="BR165" s="167">
        <f t="shared" ref="BR165" si="275">SUM(BR166:BR169)</f>
        <v>0</v>
      </c>
      <c r="BS165" s="164">
        <f t="shared" si="69"/>
        <v>0</v>
      </c>
      <c r="BT165" s="165">
        <f>SUM(BT166:BT169)</f>
        <v>0</v>
      </c>
      <c r="BU165" s="167">
        <f t="shared" ref="BU165" si="276">SUM(BU166:BU169)</f>
        <v>0</v>
      </c>
    </row>
    <row r="166" spans="1:73" s="2" customFormat="1" hidden="1" x14ac:dyDescent="0.25">
      <c r="A166" s="89"/>
      <c r="B166" s="175">
        <v>101</v>
      </c>
      <c r="C166" s="91" t="s">
        <v>31</v>
      </c>
      <c r="D166" s="176" t="s">
        <v>29</v>
      </c>
      <c r="E166" s="177"/>
      <c r="F166" s="91"/>
      <c r="G166" s="94">
        <f t="shared" si="141"/>
        <v>0</v>
      </c>
      <c r="H166" s="178">
        <f t="shared" si="217"/>
        <v>0</v>
      </c>
      <c r="I166" s="96"/>
      <c r="J166" s="97"/>
      <c r="K166" s="101"/>
      <c r="L166" s="95">
        <f t="shared" ref="L166:L169" si="277">SUM(M166:N166)</f>
        <v>0</v>
      </c>
      <c r="M166" s="96"/>
      <c r="N166" s="101"/>
      <c r="O166" s="95">
        <f t="shared" ref="O166:O169" si="278">SUM(P166:Q166)</f>
        <v>0</v>
      </c>
      <c r="P166" s="96"/>
      <c r="Q166" s="101"/>
      <c r="R166" s="95">
        <f t="shared" ref="R166:R169" si="279">SUM(S166:T166)</f>
        <v>0</v>
      </c>
      <c r="S166" s="96"/>
      <c r="T166" s="101"/>
      <c r="U166" s="179"/>
      <c r="V166" s="104">
        <f t="shared" si="61"/>
        <v>0</v>
      </c>
      <c r="W166" s="95">
        <f t="shared" si="62"/>
        <v>0</v>
      </c>
      <c r="X166" s="96"/>
      <c r="Y166" s="249"/>
      <c r="Z166" s="97"/>
      <c r="AA166" s="97"/>
      <c r="AB166" s="101"/>
      <c r="AC166" s="95">
        <f t="shared" si="63"/>
        <v>0</v>
      </c>
      <c r="AD166" s="96"/>
      <c r="AE166" s="101"/>
      <c r="AF166" s="95">
        <f t="shared" si="64"/>
        <v>0</v>
      </c>
      <c r="AG166" s="96"/>
      <c r="AH166" s="97"/>
      <c r="AI166" s="97"/>
      <c r="AJ166" s="97"/>
      <c r="AK166" s="97"/>
      <c r="AL166" s="101"/>
      <c r="AM166" s="95">
        <f t="shared" si="65"/>
        <v>0</v>
      </c>
      <c r="AN166" s="96"/>
      <c r="AO166" s="97"/>
      <c r="AP166" s="101"/>
      <c r="AQ166" s="99">
        <f t="shared" si="66"/>
        <v>0</v>
      </c>
      <c r="AR166" s="105"/>
      <c r="AS166" s="105"/>
      <c r="AT166" s="105"/>
      <c r="AU166" s="105"/>
      <c r="AV166" s="105"/>
      <c r="AW166" s="105"/>
      <c r="AX166" s="99">
        <f t="shared" si="67"/>
        <v>0</v>
      </c>
      <c r="AY166" s="96"/>
      <c r="AZ166" s="97"/>
      <c r="BA166" s="97"/>
      <c r="BB166" s="97"/>
      <c r="BC166" s="97"/>
      <c r="BD166" s="97"/>
      <c r="BE166" s="97"/>
      <c r="BF166" s="97"/>
      <c r="BG166" s="97"/>
      <c r="BH166" s="97"/>
      <c r="BI166" s="97"/>
      <c r="BJ166" s="97"/>
      <c r="BK166" s="97"/>
      <c r="BL166" s="97"/>
      <c r="BM166" s="97"/>
      <c r="BN166" s="97"/>
      <c r="BO166" s="101"/>
      <c r="BP166" s="99">
        <f t="shared" si="68"/>
        <v>0</v>
      </c>
      <c r="BQ166" s="96"/>
      <c r="BR166" s="101"/>
      <c r="BS166" s="95">
        <f t="shared" si="69"/>
        <v>0</v>
      </c>
      <c r="BT166" s="96"/>
      <c r="BU166" s="101"/>
    </row>
    <row r="167" spans="1:73" s="2" customFormat="1" hidden="1" x14ac:dyDescent="0.25">
      <c r="A167" s="89"/>
      <c r="B167" s="180">
        <v>168</v>
      </c>
      <c r="C167" s="107" t="s">
        <v>171</v>
      </c>
      <c r="D167" s="181" t="s">
        <v>29</v>
      </c>
      <c r="E167" s="182">
        <v>21</v>
      </c>
      <c r="F167" s="107"/>
      <c r="G167" s="94">
        <f>SUM(U167,R167,O167,L167,H167)</f>
        <v>0</v>
      </c>
      <c r="H167" s="184">
        <f t="shared" si="217"/>
        <v>0</v>
      </c>
      <c r="I167" s="111"/>
      <c r="J167" s="112"/>
      <c r="K167" s="116"/>
      <c r="L167" s="110">
        <f t="shared" si="277"/>
        <v>0</v>
      </c>
      <c r="M167" s="111"/>
      <c r="N167" s="116"/>
      <c r="O167" s="110">
        <f t="shared" si="278"/>
        <v>0</v>
      </c>
      <c r="P167" s="111"/>
      <c r="Q167" s="116"/>
      <c r="R167" s="110">
        <f t="shared" si="279"/>
        <v>0</v>
      </c>
      <c r="S167" s="111"/>
      <c r="T167" s="116"/>
      <c r="U167" s="183"/>
      <c r="V167" s="94">
        <f t="shared" si="61"/>
        <v>0</v>
      </c>
      <c r="W167" s="110">
        <f t="shared" si="62"/>
        <v>0</v>
      </c>
      <c r="X167" s="111"/>
      <c r="Y167" s="250"/>
      <c r="Z167" s="112"/>
      <c r="AA167" s="112"/>
      <c r="AB167" s="116"/>
      <c r="AC167" s="110">
        <f t="shared" si="63"/>
        <v>0</v>
      </c>
      <c r="AD167" s="111"/>
      <c r="AE167" s="116"/>
      <c r="AF167" s="110">
        <f t="shared" si="64"/>
        <v>0</v>
      </c>
      <c r="AG167" s="111"/>
      <c r="AH167" s="112"/>
      <c r="AI167" s="112"/>
      <c r="AJ167" s="112"/>
      <c r="AK167" s="112"/>
      <c r="AL167" s="116"/>
      <c r="AM167" s="110">
        <f t="shared" si="65"/>
        <v>0</v>
      </c>
      <c r="AN167" s="111"/>
      <c r="AO167" s="112"/>
      <c r="AP167" s="116"/>
      <c r="AQ167" s="114">
        <f t="shared" si="66"/>
        <v>0</v>
      </c>
      <c r="AR167" s="119"/>
      <c r="AS167" s="119"/>
      <c r="AT167" s="119"/>
      <c r="AU167" s="119"/>
      <c r="AV167" s="119"/>
      <c r="AW167" s="119"/>
      <c r="AX167" s="114">
        <f t="shared" si="67"/>
        <v>0</v>
      </c>
      <c r="AY167" s="111"/>
      <c r="AZ167" s="112"/>
      <c r="BA167" s="112"/>
      <c r="BB167" s="112"/>
      <c r="BC167" s="112"/>
      <c r="BD167" s="112"/>
      <c r="BE167" s="112"/>
      <c r="BF167" s="112"/>
      <c r="BG167" s="112"/>
      <c r="BH167" s="112"/>
      <c r="BI167" s="112"/>
      <c r="BJ167" s="112"/>
      <c r="BK167" s="112"/>
      <c r="BL167" s="112"/>
      <c r="BM167" s="112"/>
      <c r="BN167" s="112"/>
      <c r="BO167" s="116"/>
      <c r="BP167" s="114">
        <f t="shared" si="68"/>
        <v>0</v>
      </c>
      <c r="BQ167" s="111"/>
      <c r="BR167" s="116"/>
      <c r="BS167" s="110">
        <f t="shared" si="69"/>
        <v>0</v>
      </c>
      <c r="BT167" s="111"/>
      <c r="BU167" s="116"/>
    </row>
    <row r="168" spans="1:73" s="2" customFormat="1" hidden="1" x14ac:dyDescent="0.25">
      <c r="A168" s="89"/>
      <c r="B168" s="106"/>
      <c r="C168" s="107"/>
      <c r="D168" s="181" t="s">
        <v>29</v>
      </c>
      <c r="E168" s="182"/>
      <c r="F168" s="107"/>
      <c r="G168" s="94">
        <f t="shared" si="141"/>
        <v>0</v>
      </c>
      <c r="H168" s="184">
        <f t="shared" si="217"/>
        <v>0</v>
      </c>
      <c r="I168" s="111"/>
      <c r="J168" s="112"/>
      <c r="K168" s="116"/>
      <c r="L168" s="110">
        <f t="shared" si="277"/>
        <v>0</v>
      </c>
      <c r="M168" s="111"/>
      <c r="N168" s="116"/>
      <c r="O168" s="110">
        <f t="shared" si="278"/>
        <v>0</v>
      </c>
      <c r="P168" s="111"/>
      <c r="Q168" s="116"/>
      <c r="R168" s="110">
        <f t="shared" si="279"/>
        <v>0</v>
      </c>
      <c r="S168" s="111"/>
      <c r="T168" s="116"/>
      <c r="U168" s="183"/>
      <c r="V168" s="94">
        <f t="shared" si="61"/>
        <v>0</v>
      </c>
      <c r="W168" s="110">
        <f t="shared" si="62"/>
        <v>0</v>
      </c>
      <c r="X168" s="111"/>
      <c r="Y168" s="250"/>
      <c r="Z168" s="112"/>
      <c r="AA168" s="112"/>
      <c r="AB168" s="116"/>
      <c r="AC168" s="110">
        <f t="shared" si="63"/>
        <v>0</v>
      </c>
      <c r="AD168" s="111"/>
      <c r="AE168" s="116"/>
      <c r="AF168" s="110">
        <f t="shared" si="64"/>
        <v>0</v>
      </c>
      <c r="AG168" s="111"/>
      <c r="AH168" s="112"/>
      <c r="AI168" s="112"/>
      <c r="AJ168" s="112"/>
      <c r="AK168" s="112"/>
      <c r="AL168" s="116"/>
      <c r="AM168" s="110">
        <f t="shared" si="65"/>
        <v>0</v>
      </c>
      <c r="AN168" s="111"/>
      <c r="AO168" s="112"/>
      <c r="AP168" s="116"/>
      <c r="AQ168" s="114">
        <f t="shared" si="66"/>
        <v>0</v>
      </c>
      <c r="AR168" s="119"/>
      <c r="AS168" s="119"/>
      <c r="AT168" s="119"/>
      <c r="AU168" s="119"/>
      <c r="AV168" s="119"/>
      <c r="AW168" s="119"/>
      <c r="AX168" s="114">
        <f t="shared" si="67"/>
        <v>0</v>
      </c>
      <c r="AY168" s="111"/>
      <c r="AZ168" s="112"/>
      <c r="BA168" s="112"/>
      <c r="BB168" s="112"/>
      <c r="BC168" s="112"/>
      <c r="BD168" s="112"/>
      <c r="BE168" s="112"/>
      <c r="BF168" s="112"/>
      <c r="BG168" s="112"/>
      <c r="BH168" s="112"/>
      <c r="BI168" s="112"/>
      <c r="BJ168" s="112"/>
      <c r="BK168" s="112"/>
      <c r="BL168" s="112"/>
      <c r="BM168" s="112"/>
      <c r="BN168" s="112"/>
      <c r="BO168" s="116"/>
      <c r="BP168" s="114">
        <f t="shared" si="68"/>
        <v>0</v>
      </c>
      <c r="BQ168" s="111"/>
      <c r="BR168" s="116"/>
      <c r="BS168" s="110">
        <f t="shared" si="69"/>
        <v>0</v>
      </c>
      <c r="BT168" s="111"/>
      <c r="BU168" s="116"/>
    </row>
    <row r="169" spans="1:73" s="2" customFormat="1" hidden="1" x14ac:dyDescent="0.25">
      <c r="A169" s="135"/>
      <c r="B169" s="185"/>
      <c r="C169" s="186"/>
      <c r="D169" s="187" t="s">
        <v>29</v>
      </c>
      <c r="E169" s="188"/>
      <c r="F169" s="186"/>
      <c r="G169" s="124">
        <f t="shared" si="141"/>
        <v>0</v>
      </c>
      <c r="H169" s="189">
        <f t="shared" si="217"/>
        <v>0</v>
      </c>
      <c r="I169" s="190"/>
      <c r="J169" s="191"/>
      <c r="K169" s="136"/>
      <c r="L169" s="192">
        <f t="shared" si="277"/>
        <v>0</v>
      </c>
      <c r="M169" s="190"/>
      <c r="N169" s="136"/>
      <c r="O169" s="192">
        <f t="shared" si="278"/>
        <v>0</v>
      </c>
      <c r="P169" s="190"/>
      <c r="Q169" s="136"/>
      <c r="R169" s="192">
        <f t="shared" si="279"/>
        <v>0</v>
      </c>
      <c r="S169" s="190"/>
      <c r="T169" s="136"/>
      <c r="U169" s="193"/>
      <c r="V169" s="194">
        <f t="shared" si="61"/>
        <v>0</v>
      </c>
      <c r="W169" s="193">
        <f t="shared" si="62"/>
        <v>0</v>
      </c>
      <c r="X169" s="190"/>
      <c r="Y169" s="254"/>
      <c r="Z169" s="191"/>
      <c r="AA169" s="191"/>
      <c r="AB169" s="136"/>
      <c r="AC169" s="193">
        <f t="shared" si="63"/>
        <v>0</v>
      </c>
      <c r="AD169" s="190"/>
      <c r="AE169" s="136"/>
      <c r="AF169" s="193">
        <f t="shared" si="64"/>
        <v>0</v>
      </c>
      <c r="AG169" s="190"/>
      <c r="AH169" s="191"/>
      <c r="AI169" s="191"/>
      <c r="AJ169" s="191"/>
      <c r="AK169" s="191"/>
      <c r="AL169" s="136"/>
      <c r="AM169" s="193">
        <f t="shared" si="65"/>
        <v>0</v>
      </c>
      <c r="AN169" s="190"/>
      <c r="AO169" s="191"/>
      <c r="AP169" s="136"/>
      <c r="AQ169" s="195">
        <f t="shared" si="66"/>
        <v>0</v>
      </c>
      <c r="AR169" s="195"/>
      <c r="AS169" s="195"/>
      <c r="AT169" s="195"/>
      <c r="AU169" s="195"/>
      <c r="AV169" s="195"/>
      <c r="AW169" s="195"/>
      <c r="AX169" s="195">
        <f t="shared" si="67"/>
        <v>0</v>
      </c>
      <c r="AY169" s="190"/>
      <c r="AZ169" s="191"/>
      <c r="BA169" s="191"/>
      <c r="BB169" s="191"/>
      <c r="BC169" s="191"/>
      <c r="BD169" s="191"/>
      <c r="BE169" s="191"/>
      <c r="BF169" s="191"/>
      <c r="BG169" s="191"/>
      <c r="BH169" s="191"/>
      <c r="BI169" s="191"/>
      <c r="BJ169" s="191"/>
      <c r="BK169" s="191"/>
      <c r="BL169" s="191"/>
      <c r="BM169" s="191"/>
      <c r="BN169" s="191"/>
      <c r="BO169" s="136"/>
      <c r="BP169" s="195">
        <f t="shared" si="68"/>
        <v>0</v>
      </c>
      <c r="BQ169" s="190"/>
      <c r="BR169" s="136"/>
      <c r="BS169" s="193">
        <f t="shared" si="69"/>
        <v>0</v>
      </c>
      <c r="BT169" s="190"/>
      <c r="BU169" s="136"/>
    </row>
    <row r="170" spans="1:73" s="6" customFormat="1" ht="14.25" hidden="1" x14ac:dyDescent="0.2">
      <c r="A170" s="158" t="s">
        <v>192</v>
      </c>
      <c r="B170" s="159"/>
      <c r="C170" s="160"/>
      <c r="D170" s="161" t="s">
        <v>13</v>
      </c>
      <c r="E170" s="162"/>
      <c r="F170" s="160"/>
      <c r="G170" s="163">
        <f>SUM(G171:G177)</f>
        <v>0</v>
      </c>
      <c r="H170" s="198">
        <f t="shared" si="217"/>
        <v>0</v>
      </c>
      <c r="I170" s="165">
        <f>SUM(I171:I177)</f>
        <v>0</v>
      </c>
      <c r="J170" s="166">
        <f t="shared" ref="J170:U170" si="280">SUM(J171:J177)</f>
        <v>0</v>
      </c>
      <c r="K170" s="167">
        <f t="shared" si="280"/>
        <v>0</v>
      </c>
      <c r="L170" s="164">
        <f t="shared" si="280"/>
        <v>0</v>
      </c>
      <c r="M170" s="165">
        <f>SUM(M171:M177)</f>
        <v>0</v>
      </c>
      <c r="N170" s="167">
        <f t="shared" si="280"/>
        <v>0</v>
      </c>
      <c r="O170" s="164">
        <f>SUM(O171:O177)</f>
        <v>0</v>
      </c>
      <c r="P170" s="165">
        <f t="shared" si="280"/>
        <v>0</v>
      </c>
      <c r="Q170" s="167">
        <f t="shared" si="280"/>
        <v>0</v>
      </c>
      <c r="R170" s="164">
        <f t="shared" si="280"/>
        <v>0</v>
      </c>
      <c r="S170" s="165">
        <f t="shared" si="280"/>
        <v>0</v>
      </c>
      <c r="T170" s="167">
        <f t="shared" si="280"/>
        <v>0</v>
      </c>
      <c r="U170" s="164">
        <f t="shared" si="280"/>
        <v>0</v>
      </c>
      <c r="V170" s="163">
        <f t="shared" si="61"/>
        <v>0</v>
      </c>
      <c r="W170" s="164">
        <f t="shared" si="62"/>
        <v>0</v>
      </c>
      <c r="X170" s="165">
        <f>SUM(X171:X177)</f>
        <v>0</v>
      </c>
      <c r="Y170" s="255"/>
      <c r="Z170" s="166">
        <f t="shared" ref="Z170:AB170" si="281">SUM(Z171:Z177)</f>
        <v>0</v>
      </c>
      <c r="AA170" s="166">
        <f t="shared" si="281"/>
        <v>0</v>
      </c>
      <c r="AB170" s="167">
        <f t="shared" si="281"/>
        <v>0</v>
      </c>
      <c r="AC170" s="164">
        <f t="shared" si="63"/>
        <v>0</v>
      </c>
      <c r="AD170" s="165">
        <f>SUM(AD171:AD177)</f>
        <v>0</v>
      </c>
      <c r="AE170" s="167">
        <f t="shared" ref="AE170" si="282">SUM(AE171:AE177)</f>
        <v>0</v>
      </c>
      <c r="AF170" s="164">
        <f t="shared" si="64"/>
        <v>0</v>
      </c>
      <c r="AG170" s="165">
        <f>SUM(AG171:AG177)</f>
        <v>0</v>
      </c>
      <c r="AH170" s="166">
        <f t="shared" ref="AH170:AI170" si="283">SUM(AH171:AH177)</f>
        <v>0</v>
      </c>
      <c r="AI170" s="166">
        <f t="shared" si="283"/>
        <v>0</v>
      </c>
      <c r="AJ170" s="166">
        <f>SUM(AJ171:AJ177)</f>
        <v>0</v>
      </c>
      <c r="AK170" s="166">
        <f>SUM(AK171:AK177)</f>
        <v>0</v>
      </c>
      <c r="AL170" s="167">
        <f t="shared" ref="AL170" si="284">SUM(AL171:AL177)</f>
        <v>0</v>
      </c>
      <c r="AM170" s="164">
        <f t="shared" si="65"/>
        <v>0</v>
      </c>
      <c r="AN170" s="165">
        <f>SUM(AN171:AN177)</f>
        <v>0</v>
      </c>
      <c r="AO170" s="166">
        <f t="shared" ref="AO170:AP170" si="285">SUM(AO171:AO177)</f>
        <v>0</v>
      </c>
      <c r="AP170" s="167">
        <f t="shared" si="285"/>
        <v>0</v>
      </c>
      <c r="AQ170" s="196">
        <f t="shared" si="66"/>
        <v>0</v>
      </c>
      <c r="AR170" s="196">
        <f>SUM(AR171:AR177)</f>
        <v>0</v>
      </c>
      <c r="AS170" s="196">
        <f t="shared" ref="AS170:AV170" si="286">SUM(AS171:AS177)</f>
        <v>0</v>
      </c>
      <c r="AT170" s="196">
        <f t="shared" si="286"/>
        <v>0</v>
      </c>
      <c r="AU170" s="196">
        <f t="shared" si="286"/>
        <v>0</v>
      </c>
      <c r="AV170" s="196">
        <f t="shared" si="286"/>
        <v>0</v>
      </c>
      <c r="AW170" s="196">
        <f>SUM(AW171:AW177)</f>
        <v>0</v>
      </c>
      <c r="AX170" s="196">
        <f t="shared" si="67"/>
        <v>0</v>
      </c>
      <c r="AY170" s="165">
        <f>SUM(AY171:AY177)</f>
        <v>0</v>
      </c>
      <c r="AZ170" s="166">
        <f t="shared" ref="AZ170:BO170" si="287">SUM(AZ171:AZ177)</f>
        <v>0</v>
      </c>
      <c r="BA170" s="166">
        <f t="shared" si="287"/>
        <v>0</v>
      </c>
      <c r="BB170" s="166">
        <f t="shared" si="287"/>
        <v>0</v>
      </c>
      <c r="BC170" s="166">
        <f t="shared" si="287"/>
        <v>0</v>
      </c>
      <c r="BD170" s="166">
        <f t="shared" si="287"/>
        <v>0</v>
      </c>
      <c r="BE170" s="166">
        <f t="shared" si="287"/>
        <v>0</v>
      </c>
      <c r="BF170" s="166">
        <f t="shared" si="287"/>
        <v>0</v>
      </c>
      <c r="BG170" s="166">
        <f t="shared" si="287"/>
        <v>0</v>
      </c>
      <c r="BH170" s="166">
        <f t="shared" si="287"/>
        <v>0</v>
      </c>
      <c r="BI170" s="166">
        <f t="shared" si="287"/>
        <v>0</v>
      </c>
      <c r="BJ170" s="166">
        <f t="shared" si="287"/>
        <v>0</v>
      </c>
      <c r="BK170" s="166">
        <f t="shared" si="287"/>
        <v>0</v>
      </c>
      <c r="BL170" s="166">
        <f t="shared" si="287"/>
        <v>0</v>
      </c>
      <c r="BM170" s="166"/>
      <c r="BN170" s="166">
        <f t="shared" si="287"/>
        <v>0</v>
      </c>
      <c r="BO170" s="167">
        <f t="shared" si="287"/>
        <v>0</v>
      </c>
      <c r="BP170" s="196">
        <f t="shared" si="68"/>
        <v>0</v>
      </c>
      <c r="BQ170" s="165">
        <f>SUM(BQ171:BQ177)</f>
        <v>0</v>
      </c>
      <c r="BR170" s="167">
        <f t="shared" ref="BR170" si="288">SUM(BR171:BR177)</f>
        <v>0</v>
      </c>
      <c r="BS170" s="164">
        <f t="shared" si="69"/>
        <v>0</v>
      </c>
      <c r="BT170" s="165">
        <f>SUM(BT171:BT177)</f>
        <v>0</v>
      </c>
      <c r="BU170" s="167">
        <f t="shared" ref="BU170" si="289">SUM(BU171:BU177)</f>
        <v>0</v>
      </c>
    </row>
    <row r="171" spans="1:73" s="2" customFormat="1" hidden="1" x14ac:dyDescent="0.25">
      <c r="A171" s="89"/>
      <c r="B171" s="175">
        <v>101</v>
      </c>
      <c r="C171" s="91" t="s">
        <v>31</v>
      </c>
      <c r="D171" s="176" t="s">
        <v>13</v>
      </c>
      <c r="E171" s="177"/>
      <c r="F171" s="91"/>
      <c r="G171" s="94">
        <f t="shared" ref="G171:G191" si="290">SUM(U171,R171,O171,L171,H171)</f>
        <v>0</v>
      </c>
      <c r="H171" s="178">
        <f t="shared" si="217"/>
        <v>0</v>
      </c>
      <c r="I171" s="96"/>
      <c r="J171" s="97"/>
      <c r="K171" s="101"/>
      <c r="L171" s="95">
        <f t="shared" ref="L171:L177" si="291">SUM(M171:N171)</f>
        <v>0</v>
      </c>
      <c r="M171" s="96"/>
      <c r="N171" s="101"/>
      <c r="O171" s="95">
        <f t="shared" ref="O171:O177" si="292">SUM(P171:Q171)</f>
        <v>0</v>
      </c>
      <c r="P171" s="96"/>
      <c r="Q171" s="101"/>
      <c r="R171" s="95">
        <f t="shared" ref="R171:R177" si="293">SUM(S171:T171)</f>
        <v>0</v>
      </c>
      <c r="S171" s="96"/>
      <c r="T171" s="101"/>
      <c r="U171" s="179"/>
      <c r="V171" s="104">
        <f t="shared" si="61"/>
        <v>0</v>
      </c>
      <c r="W171" s="95">
        <f t="shared" si="62"/>
        <v>0</v>
      </c>
      <c r="X171" s="96"/>
      <c r="Y171" s="249"/>
      <c r="Z171" s="97"/>
      <c r="AA171" s="97"/>
      <c r="AB171" s="101"/>
      <c r="AC171" s="95">
        <f t="shared" si="63"/>
        <v>0</v>
      </c>
      <c r="AD171" s="96"/>
      <c r="AE171" s="101"/>
      <c r="AF171" s="95">
        <f t="shared" si="64"/>
        <v>0</v>
      </c>
      <c r="AG171" s="96"/>
      <c r="AH171" s="97"/>
      <c r="AI171" s="97"/>
      <c r="AJ171" s="97"/>
      <c r="AK171" s="97"/>
      <c r="AL171" s="101"/>
      <c r="AM171" s="95">
        <f t="shared" si="65"/>
        <v>0</v>
      </c>
      <c r="AN171" s="96"/>
      <c r="AO171" s="97"/>
      <c r="AP171" s="101"/>
      <c r="AQ171" s="99">
        <f t="shared" si="66"/>
        <v>0</v>
      </c>
      <c r="AR171" s="105"/>
      <c r="AS171" s="105"/>
      <c r="AT171" s="105"/>
      <c r="AU171" s="105"/>
      <c r="AV171" s="105"/>
      <c r="AW171" s="105"/>
      <c r="AX171" s="99">
        <f t="shared" si="67"/>
        <v>0</v>
      </c>
      <c r="AY171" s="96"/>
      <c r="AZ171" s="97"/>
      <c r="BA171" s="97"/>
      <c r="BB171" s="97"/>
      <c r="BC171" s="97"/>
      <c r="BD171" s="97"/>
      <c r="BE171" s="97"/>
      <c r="BF171" s="97"/>
      <c r="BG171" s="97"/>
      <c r="BH171" s="97"/>
      <c r="BI171" s="97"/>
      <c r="BJ171" s="97"/>
      <c r="BK171" s="97"/>
      <c r="BL171" s="97"/>
      <c r="BM171" s="97"/>
      <c r="BN171" s="97"/>
      <c r="BO171" s="101"/>
      <c r="BP171" s="99">
        <f t="shared" si="68"/>
        <v>0</v>
      </c>
      <c r="BQ171" s="96"/>
      <c r="BR171" s="101"/>
      <c r="BS171" s="95">
        <f t="shared" si="69"/>
        <v>0</v>
      </c>
      <c r="BT171" s="96"/>
      <c r="BU171" s="101"/>
    </row>
    <row r="172" spans="1:73" s="2" customFormat="1" hidden="1" x14ac:dyDescent="0.25">
      <c r="A172" s="89"/>
      <c r="B172" s="180" t="s">
        <v>176</v>
      </c>
      <c r="C172" s="107" t="s">
        <v>71</v>
      </c>
      <c r="D172" s="181" t="s">
        <v>13</v>
      </c>
      <c r="E172" s="182"/>
      <c r="F172" s="107"/>
      <c r="G172" s="94">
        <f t="shared" si="290"/>
        <v>0</v>
      </c>
      <c r="H172" s="184">
        <f t="shared" si="217"/>
        <v>0</v>
      </c>
      <c r="I172" s="111"/>
      <c r="J172" s="112"/>
      <c r="K172" s="116"/>
      <c r="L172" s="110">
        <f t="shared" si="291"/>
        <v>0</v>
      </c>
      <c r="M172" s="111"/>
      <c r="N172" s="116"/>
      <c r="O172" s="110">
        <f t="shared" si="292"/>
        <v>0</v>
      </c>
      <c r="P172" s="111"/>
      <c r="Q172" s="116"/>
      <c r="R172" s="110">
        <f t="shared" si="293"/>
        <v>0</v>
      </c>
      <c r="S172" s="111"/>
      <c r="T172" s="116"/>
      <c r="U172" s="183"/>
      <c r="V172" s="94">
        <f t="shared" si="61"/>
        <v>0</v>
      </c>
      <c r="W172" s="110">
        <f t="shared" si="62"/>
        <v>0</v>
      </c>
      <c r="X172" s="111"/>
      <c r="Y172" s="250"/>
      <c r="Z172" s="112"/>
      <c r="AA172" s="112"/>
      <c r="AB172" s="116"/>
      <c r="AC172" s="110">
        <f t="shared" si="63"/>
        <v>0</v>
      </c>
      <c r="AD172" s="111"/>
      <c r="AE172" s="116"/>
      <c r="AF172" s="110">
        <f t="shared" si="64"/>
        <v>0</v>
      </c>
      <c r="AG172" s="111"/>
      <c r="AH172" s="112"/>
      <c r="AI172" s="112"/>
      <c r="AJ172" s="112"/>
      <c r="AK172" s="112"/>
      <c r="AL172" s="116"/>
      <c r="AM172" s="110">
        <f t="shared" si="65"/>
        <v>0</v>
      </c>
      <c r="AN172" s="111"/>
      <c r="AO172" s="112"/>
      <c r="AP172" s="116"/>
      <c r="AQ172" s="114">
        <f t="shared" si="66"/>
        <v>0</v>
      </c>
      <c r="AR172" s="119"/>
      <c r="AS172" s="119"/>
      <c r="AT172" s="119"/>
      <c r="AU172" s="119"/>
      <c r="AV172" s="119"/>
      <c r="AW172" s="119"/>
      <c r="AX172" s="114">
        <f t="shared" si="67"/>
        <v>0</v>
      </c>
      <c r="AY172" s="111"/>
      <c r="AZ172" s="112"/>
      <c r="BA172" s="112"/>
      <c r="BB172" s="112"/>
      <c r="BC172" s="112"/>
      <c r="BD172" s="112"/>
      <c r="BE172" s="112"/>
      <c r="BF172" s="112"/>
      <c r="BG172" s="112"/>
      <c r="BH172" s="112"/>
      <c r="BI172" s="112"/>
      <c r="BJ172" s="112"/>
      <c r="BK172" s="112"/>
      <c r="BL172" s="112"/>
      <c r="BM172" s="112"/>
      <c r="BN172" s="112"/>
      <c r="BO172" s="116"/>
      <c r="BP172" s="114">
        <f t="shared" si="68"/>
        <v>0</v>
      </c>
      <c r="BQ172" s="111"/>
      <c r="BR172" s="116"/>
      <c r="BS172" s="110">
        <f t="shared" si="69"/>
        <v>0</v>
      </c>
      <c r="BT172" s="111"/>
      <c r="BU172" s="116"/>
    </row>
    <row r="173" spans="1:73" s="2" customFormat="1" hidden="1" x14ac:dyDescent="0.25">
      <c r="A173" s="89"/>
      <c r="B173" s="180">
        <v>186</v>
      </c>
      <c r="C173" s="107" t="s">
        <v>193</v>
      </c>
      <c r="D173" s="181" t="s">
        <v>13</v>
      </c>
      <c r="E173" s="182"/>
      <c r="F173" s="107"/>
      <c r="G173" s="94">
        <f t="shared" si="290"/>
        <v>0</v>
      </c>
      <c r="H173" s="184">
        <f t="shared" si="217"/>
        <v>0</v>
      </c>
      <c r="I173" s="111"/>
      <c r="J173" s="112"/>
      <c r="K173" s="116"/>
      <c r="L173" s="110">
        <f t="shared" si="291"/>
        <v>0</v>
      </c>
      <c r="M173" s="111"/>
      <c r="N173" s="116"/>
      <c r="O173" s="110">
        <f>SUM(P173:Q173)</f>
        <v>0</v>
      </c>
      <c r="P173" s="111"/>
      <c r="Q173" s="116"/>
      <c r="R173" s="110">
        <f t="shared" si="293"/>
        <v>0</v>
      </c>
      <c r="S173" s="111"/>
      <c r="T173" s="116"/>
      <c r="U173" s="183"/>
      <c r="V173" s="94">
        <f t="shared" si="61"/>
        <v>0</v>
      </c>
      <c r="W173" s="110">
        <f t="shared" si="62"/>
        <v>0</v>
      </c>
      <c r="X173" s="111"/>
      <c r="Y173" s="250"/>
      <c r="Z173" s="112"/>
      <c r="AA173" s="112"/>
      <c r="AB173" s="116"/>
      <c r="AC173" s="110">
        <f t="shared" si="63"/>
        <v>0</v>
      </c>
      <c r="AD173" s="111"/>
      <c r="AE173" s="116"/>
      <c r="AF173" s="110">
        <f t="shared" si="64"/>
        <v>0</v>
      </c>
      <c r="AG173" s="111"/>
      <c r="AH173" s="112"/>
      <c r="AI173" s="112"/>
      <c r="AJ173" s="112"/>
      <c r="AK173" s="112"/>
      <c r="AL173" s="116"/>
      <c r="AM173" s="110">
        <f t="shared" si="65"/>
        <v>0</v>
      </c>
      <c r="AN173" s="111"/>
      <c r="AO173" s="112"/>
      <c r="AP173" s="116"/>
      <c r="AQ173" s="114">
        <f t="shared" si="66"/>
        <v>0</v>
      </c>
      <c r="AR173" s="119"/>
      <c r="AS173" s="119"/>
      <c r="AT173" s="119"/>
      <c r="AU173" s="119"/>
      <c r="AV173" s="119"/>
      <c r="AW173" s="119"/>
      <c r="AX173" s="114">
        <f t="shared" si="67"/>
        <v>0</v>
      </c>
      <c r="AY173" s="111"/>
      <c r="AZ173" s="112"/>
      <c r="BA173" s="112"/>
      <c r="BB173" s="112"/>
      <c r="BC173" s="112"/>
      <c r="BD173" s="112"/>
      <c r="BE173" s="112"/>
      <c r="BF173" s="112"/>
      <c r="BG173" s="112"/>
      <c r="BH173" s="112"/>
      <c r="BI173" s="112"/>
      <c r="BJ173" s="112"/>
      <c r="BK173" s="112"/>
      <c r="BL173" s="112"/>
      <c r="BM173" s="112"/>
      <c r="BN173" s="112"/>
      <c r="BO173" s="116"/>
      <c r="BP173" s="114">
        <f t="shared" si="68"/>
        <v>0</v>
      </c>
      <c r="BQ173" s="111"/>
      <c r="BR173" s="116"/>
      <c r="BS173" s="110">
        <f t="shared" si="69"/>
        <v>0</v>
      </c>
      <c r="BT173" s="111"/>
      <c r="BU173" s="116"/>
    </row>
    <row r="174" spans="1:73" s="2" customFormat="1" hidden="1" x14ac:dyDescent="0.25">
      <c r="A174" s="89"/>
      <c r="B174" s="180"/>
      <c r="C174" s="107"/>
      <c r="D174" s="181" t="s">
        <v>13</v>
      </c>
      <c r="E174" s="182"/>
      <c r="F174" s="107"/>
      <c r="G174" s="94">
        <f t="shared" si="290"/>
        <v>0</v>
      </c>
      <c r="H174" s="184">
        <f t="shared" si="217"/>
        <v>0</v>
      </c>
      <c r="I174" s="111"/>
      <c r="J174" s="112"/>
      <c r="K174" s="116"/>
      <c r="L174" s="110">
        <f t="shared" si="291"/>
        <v>0</v>
      </c>
      <c r="M174" s="111"/>
      <c r="N174" s="116"/>
      <c r="O174" s="110">
        <f t="shared" si="292"/>
        <v>0</v>
      </c>
      <c r="P174" s="111"/>
      <c r="Q174" s="116"/>
      <c r="R174" s="110">
        <f t="shared" si="293"/>
        <v>0</v>
      </c>
      <c r="S174" s="111"/>
      <c r="T174" s="116"/>
      <c r="U174" s="183"/>
      <c r="V174" s="94">
        <f t="shared" si="61"/>
        <v>0</v>
      </c>
      <c r="W174" s="110">
        <f t="shared" si="62"/>
        <v>0</v>
      </c>
      <c r="X174" s="111"/>
      <c r="Y174" s="250"/>
      <c r="Z174" s="112"/>
      <c r="AA174" s="112"/>
      <c r="AB174" s="116"/>
      <c r="AC174" s="110">
        <f t="shared" si="63"/>
        <v>0</v>
      </c>
      <c r="AD174" s="111"/>
      <c r="AE174" s="116"/>
      <c r="AF174" s="110">
        <f t="shared" si="64"/>
        <v>0</v>
      </c>
      <c r="AG174" s="111"/>
      <c r="AH174" s="112"/>
      <c r="AI174" s="112"/>
      <c r="AJ174" s="112"/>
      <c r="AK174" s="112"/>
      <c r="AL174" s="116"/>
      <c r="AM174" s="110">
        <f t="shared" si="65"/>
        <v>0</v>
      </c>
      <c r="AN174" s="111"/>
      <c r="AO174" s="112"/>
      <c r="AP174" s="116"/>
      <c r="AQ174" s="114">
        <f t="shared" si="66"/>
        <v>0</v>
      </c>
      <c r="AR174" s="119"/>
      <c r="AS174" s="119"/>
      <c r="AT174" s="119"/>
      <c r="AU174" s="119"/>
      <c r="AV174" s="119"/>
      <c r="AW174" s="119"/>
      <c r="AX174" s="114">
        <f t="shared" si="67"/>
        <v>0</v>
      </c>
      <c r="AY174" s="111"/>
      <c r="AZ174" s="112"/>
      <c r="BA174" s="112"/>
      <c r="BB174" s="112"/>
      <c r="BC174" s="112"/>
      <c r="BD174" s="112"/>
      <c r="BE174" s="112"/>
      <c r="BF174" s="112"/>
      <c r="BG174" s="112"/>
      <c r="BH174" s="112"/>
      <c r="BI174" s="112"/>
      <c r="BJ174" s="112"/>
      <c r="BK174" s="112"/>
      <c r="BL174" s="112"/>
      <c r="BM174" s="112"/>
      <c r="BN174" s="112"/>
      <c r="BO174" s="116"/>
      <c r="BP174" s="114">
        <f t="shared" si="68"/>
        <v>0</v>
      </c>
      <c r="BQ174" s="111"/>
      <c r="BR174" s="116"/>
      <c r="BS174" s="110">
        <f t="shared" si="69"/>
        <v>0</v>
      </c>
      <c r="BT174" s="111"/>
      <c r="BU174" s="116"/>
    </row>
    <row r="175" spans="1:73" s="2" customFormat="1" hidden="1" x14ac:dyDescent="0.25">
      <c r="A175" s="89"/>
      <c r="B175" s="180"/>
      <c r="C175" s="107"/>
      <c r="D175" s="181" t="s">
        <v>13</v>
      </c>
      <c r="E175" s="182"/>
      <c r="F175" s="107"/>
      <c r="G175" s="94">
        <f t="shared" si="290"/>
        <v>0</v>
      </c>
      <c r="H175" s="184">
        <f t="shared" si="217"/>
        <v>0</v>
      </c>
      <c r="I175" s="111"/>
      <c r="J175" s="112"/>
      <c r="K175" s="116"/>
      <c r="L175" s="110">
        <f t="shared" si="291"/>
        <v>0</v>
      </c>
      <c r="M175" s="111"/>
      <c r="N175" s="116"/>
      <c r="O175" s="110">
        <f t="shared" si="292"/>
        <v>0</v>
      </c>
      <c r="P175" s="111"/>
      <c r="Q175" s="116"/>
      <c r="R175" s="110">
        <f t="shared" si="293"/>
        <v>0</v>
      </c>
      <c r="S175" s="111"/>
      <c r="T175" s="116"/>
      <c r="U175" s="183"/>
      <c r="V175" s="94">
        <f t="shared" si="61"/>
        <v>0</v>
      </c>
      <c r="W175" s="110">
        <f t="shared" si="62"/>
        <v>0</v>
      </c>
      <c r="X175" s="111"/>
      <c r="Y175" s="250"/>
      <c r="Z175" s="112"/>
      <c r="AA175" s="112"/>
      <c r="AB175" s="116"/>
      <c r="AC175" s="110">
        <f t="shared" si="63"/>
        <v>0</v>
      </c>
      <c r="AD175" s="111"/>
      <c r="AE175" s="116"/>
      <c r="AF175" s="110">
        <f t="shared" si="64"/>
        <v>0</v>
      </c>
      <c r="AG175" s="111"/>
      <c r="AH175" s="112"/>
      <c r="AI175" s="112"/>
      <c r="AJ175" s="112"/>
      <c r="AK175" s="112"/>
      <c r="AL175" s="116"/>
      <c r="AM175" s="110">
        <f t="shared" si="65"/>
        <v>0</v>
      </c>
      <c r="AN175" s="111"/>
      <c r="AO175" s="112"/>
      <c r="AP175" s="116"/>
      <c r="AQ175" s="114">
        <f t="shared" si="66"/>
        <v>0</v>
      </c>
      <c r="AR175" s="119"/>
      <c r="AS175" s="119"/>
      <c r="AT175" s="119"/>
      <c r="AU175" s="119"/>
      <c r="AV175" s="119"/>
      <c r="AW175" s="119"/>
      <c r="AX175" s="114">
        <f t="shared" si="67"/>
        <v>0</v>
      </c>
      <c r="AY175" s="111"/>
      <c r="AZ175" s="112"/>
      <c r="BA175" s="112"/>
      <c r="BB175" s="112"/>
      <c r="BC175" s="112"/>
      <c r="BD175" s="112"/>
      <c r="BE175" s="112"/>
      <c r="BF175" s="112"/>
      <c r="BG175" s="112"/>
      <c r="BH175" s="112"/>
      <c r="BI175" s="112"/>
      <c r="BJ175" s="112"/>
      <c r="BK175" s="112"/>
      <c r="BL175" s="112"/>
      <c r="BM175" s="112"/>
      <c r="BN175" s="112"/>
      <c r="BO175" s="116"/>
      <c r="BP175" s="114">
        <f t="shared" si="68"/>
        <v>0</v>
      </c>
      <c r="BQ175" s="111"/>
      <c r="BR175" s="116"/>
      <c r="BS175" s="110">
        <f t="shared" si="69"/>
        <v>0</v>
      </c>
      <c r="BT175" s="111"/>
      <c r="BU175" s="116"/>
    </row>
    <row r="176" spans="1:73" s="2" customFormat="1" hidden="1" x14ac:dyDescent="0.25">
      <c r="A176" s="89"/>
      <c r="B176" s="3"/>
      <c r="C176" s="4"/>
      <c r="D176" s="199" t="s">
        <v>13</v>
      </c>
      <c r="E176" s="5"/>
      <c r="F176" s="4"/>
      <c r="G176" s="94">
        <f t="shared" si="290"/>
        <v>0</v>
      </c>
      <c r="H176" s="6">
        <f t="shared" si="217"/>
        <v>0</v>
      </c>
      <c r="I176" s="190"/>
      <c r="J176" s="191"/>
      <c r="K176" s="136"/>
      <c r="L176" s="7">
        <f t="shared" si="291"/>
        <v>0</v>
      </c>
      <c r="M176" s="190"/>
      <c r="N176" s="136"/>
      <c r="O176" s="7">
        <f t="shared" si="292"/>
        <v>0</v>
      </c>
      <c r="P176" s="190"/>
      <c r="Q176" s="136"/>
      <c r="R176" s="7">
        <f t="shared" si="293"/>
        <v>0</v>
      </c>
      <c r="S176" s="190"/>
      <c r="T176" s="136"/>
      <c r="U176" s="8"/>
      <c r="V176" s="200">
        <f t="shared" si="61"/>
        <v>0</v>
      </c>
      <c r="W176" s="7">
        <f t="shared" si="62"/>
        <v>0</v>
      </c>
      <c r="X176" s="190"/>
      <c r="Y176" s="254"/>
      <c r="Z176" s="191"/>
      <c r="AA176" s="191"/>
      <c r="AB176" s="136"/>
      <c r="AC176" s="7">
        <f t="shared" si="63"/>
        <v>0</v>
      </c>
      <c r="AD176" s="190"/>
      <c r="AE176" s="136"/>
      <c r="AF176" s="7">
        <f t="shared" si="64"/>
        <v>0</v>
      </c>
      <c r="AG176" s="190"/>
      <c r="AH176" s="191"/>
      <c r="AI176" s="191"/>
      <c r="AJ176" s="191"/>
      <c r="AK176" s="191"/>
      <c r="AL176" s="136"/>
      <c r="AM176" s="7">
        <f t="shared" si="65"/>
        <v>0</v>
      </c>
      <c r="AN176" s="190"/>
      <c r="AO176" s="191"/>
      <c r="AP176" s="136"/>
      <c r="AQ176" s="201">
        <f t="shared" si="66"/>
        <v>0</v>
      </c>
      <c r="AR176" s="195"/>
      <c r="AS176" s="195"/>
      <c r="AT176" s="195"/>
      <c r="AU176" s="195"/>
      <c r="AV176" s="195"/>
      <c r="AW176" s="195"/>
      <c r="AX176" s="201">
        <f t="shared" si="67"/>
        <v>0</v>
      </c>
      <c r="AY176" s="190"/>
      <c r="AZ176" s="191"/>
      <c r="BA176" s="191"/>
      <c r="BB176" s="191"/>
      <c r="BC176" s="191"/>
      <c r="BD176" s="191"/>
      <c r="BE176" s="191"/>
      <c r="BF176" s="191"/>
      <c r="BG176" s="191"/>
      <c r="BH176" s="191"/>
      <c r="BI176" s="191"/>
      <c r="BJ176" s="191"/>
      <c r="BK176" s="191"/>
      <c r="BL176" s="191"/>
      <c r="BM176" s="191"/>
      <c r="BN176" s="191"/>
      <c r="BO176" s="136"/>
      <c r="BP176" s="201">
        <f t="shared" si="68"/>
        <v>0</v>
      </c>
      <c r="BQ176" s="190"/>
      <c r="BR176" s="136"/>
      <c r="BS176" s="7">
        <f t="shared" si="69"/>
        <v>0</v>
      </c>
      <c r="BT176" s="190"/>
      <c r="BU176" s="136"/>
    </row>
    <row r="177" spans="1:73" s="2" customFormat="1" hidden="1" x14ac:dyDescent="0.25">
      <c r="A177" s="202"/>
      <c r="B177" s="203"/>
      <c r="C177" s="204"/>
      <c r="D177" s="205" t="s">
        <v>13</v>
      </c>
      <c r="E177" s="206"/>
      <c r="F177" s="204"/>
      <c r="G177" s="124">
        <f t="shared" si="290"/>
        <v>0</v>
      </c>
      <c r="H177" s="207">
        <f t="shared" si="217"/>
        <v>0</v>
      </c>
      <c r="I177" s="208"/>
      <c r="J177" s="209"/>
      <c r="K177" s="210"/>
      <c r="L177" s="211">
        <f t="shared" si="291"/>
        <v>0</v>
      </c>
      <c r="M177" s="208"/>
      <c r="N177" s="210"/>
      <c r="O177" s="211">
        <f t="shared" si="292"/>
        <v>0</v>
      </c>
      <c r="P177" s="208"/>
      <c r="Q177" s="210"/>
      <c r="R177" s="211">
        <f t="shared" si="293"/>
        <v>0</v>
      </c>
      <c r="S177" s="208"/>
      <c r="T177" s="210"/>
      <c r="U177" s="212"/>
      <c r="V177" s="213">
        <f t="shared" si="61"/>
        <v>0</v>
      </c>
      <c r="W177" s="212">
        <f t="shared" si="62"/>
        <v>0</v>
      </c>
      <c r="X177" s="208"/>
      <c r="Y177" s="256"/>
      <c r="Z177" s="209"/>
      <c r="AA177" s="209"/>
      <c r="AB177" s="210"/>
      <c r="AC177" s="212">
        <f t="shared" si="63"/>
        <v>0</v>
      </c>
      <c r="AD177" s="208"/>
      <c r="AE177" s="210"/>
      <c r="AF177" s="212">
        <f t="shared" si="64"/>
        <v>0</v>
      </c>
      <c r="AG177" s="208"/>
      <c r="AH177" s="209"/>
      <c r="AI177" s="209"/>
      <c r="AJ177" s="209"/>
      <c r="AK177" s="209"/>
      <c r="AL177" s="210"/>
      <c r="AM177" s="212">
        <f t="shared" si="65"/>
        <v>0</v>
      </c>
      <c r="AN177" s="208"/>
      <c r="AO177" s="209"/>
      <c r="AP177" s="210"/>
      <c r="AQ177" s="214">
        <f t="shared" si="66"/>
        <v>0</v>
      </c>
      <c r="AR177" s="214"/>
      <c r="AS177" s="214"/>
      <c r="AT177" s="214"/>
      <c r="AU177" s="214"/>
      <c r="AV177" s="214"/>
      <c r="AW177" s="214"/>
      <c r="AX177" s="214">
        <f t="shared" si="67"/>
        <v>0</v>
      </c>
      <c r="AY177" s="208"/>
      <c r="AZ177" s="209"/>
      <c r="BA177" s="209"/>
      <c r="BB177" s="209"/>
      <c r="BC177" s="209"/>
      <c r="BD177" s="209"/>
      <c r="BE177" s="209"/>
      <c r="BF177" s="209"/>
      <c r="BG177" s="209"/>
      <c r="BH177" s="209"/>
      <c r="BI177" s="209"/>
      <c r="BJ177" s="209"/>
      <c r="BK177" s="209"/>
      <c r="BL177" s="209"/>
      <c r="BM177" s="209"/>
      <c r="BN177" s="209"/>
      <c r="BO177" s="210"/>
      <c r="BP177" s="214">
        <f t="shared" si="68"/>
        <v>0</v>
      </c>
      <c r="BQ177" s="208"/>
      <c r="BR177" s="210"/>
      <c r="BS177" s="212">
        <f t="shared" si="69"/>
        <v>0</v>
      </c>
      <c r="BT177" s="208"/>
      <c r="BU177" s="210"/>
    </row>
    <row r="178" spans="1:73" s="6" customFormat="1" ht="14.25" hidden="1" x14ac:dyDescent="0.2">
      <c r="A178" s="158" t="s">
        <v>194</v>
      </c>
      <c r="B178" s="159"/>
      <c r="C178" s="160"/>
      <c r="D178" s="161" t="s">
        <v>14</v>
      </c>
      <c r="E178" s="162"/>
      <c r="F178" s="160"/>
      <c r="G178" s="163">
        <f>SUM(G179:G191)</f>
        <v>0</v>
      </c>
      <c r="H178" s="198">
        <f t="shared" si="217"/>
        <v>0</v>
      </c>
      <c r="I178" s="165">
        <f>SUM(I179:I191)</f>
        <v>0</v>
      </c>
      <c r="J178" s="166">
        <f t="shared" ref="J178" si="294">SUM(J179:J191)</f>
        <v>0</v>
      </c>
      <c r="K178" s="167">
        <f>SUM(K179:K191)</f>
        <v>0</v>
      </c>
      <c r="L178" s="164">
        <f>SUM(L179:L191)</f>
        <v>0</v>
      </c>
      <c r="M178" s="165">
        <f>SUM(M179:M191)</f>
        <v>0</v>
      </c>
      <c r="N178" s="167">
        <f t="shared" ref="N178:P178" si="295">SUM(N179:N191)</f>
        <v>0</v>
      </c>
      <c r="O178" s="164">
        <f t="shared" si="295"/>
        <v>0</v>
      </c>
      <c r="P178" s="165">
        <f t="shared" si="295"/>
        <v>0</v>
      </c>
      <c r="Q178" s="167">
        <f>SUM(Q179:Q191)</f>
        <v>0</v>
      </c>
      <c r="R178" s="164">
        <f t="shared" ref="R178:U178" si="296">SUM(R179:R191)</f>
        <v>0</v>
      </c>
      <c r="S178" s="165">
        <f t="shared" si="296"/>
        <v>0</v>
      </c>
      <c r="T178" s="167">
        <f t="shared" si="296"/>
        <v>0</v>
      </c>
      <c r="U178" s="164">
        <f t="shared" si="296"/>
        <v>0</v>
      </c>
      <c r="V178" s="163">
        <f t="shared" si="61"/>
        <v>0</v>
      </c>
      <c r="W178" s="164">
        <f t="shared" si="62"/>
        <v>0</v>
      </c>
      <c r="X178" s="165">
        <f>SUM(X179:X191)</f>
        <v>0</v>
      </c>
      <c r="Y178" s="255"/>
      <c r="Z178" s="166">
        <f t="shared" ref="Z178:AB178" si="297">SUM(Z179:Z191)</f>
        <v>0</v>
      </c>
      <c r="AA178" s="166">
        <f t="shared" si="297"/>
        <v>0</v>
      </c>
      <c r="AB178" s="167">
        <f t="shared" si="297"/>
        <v>0</v>
      </c>
      <c r="AC178" s="164">
        <f t="shared" si="63"/>
        <v>0</v>
      </c>
      <c r="AD178" s="165">
        <f>SUM(AD179:AD191)</f>
        <v>0</v>
      </c>
      <c r="AE178" s="167">
        <f t="shared" ref="AE178" si="298">SUM(AE179:AE191)</f>
        <v>0</v>
      </c>
      <c r="AF178" s="164">
        <f t="shared" si="64"/>
        <v>0</v>
      </c>
      <c r="AG178" s="165">
        <f>SUM(AG179:AG191)</f>
        <v>0</v>
      </c>
      <c r="AH178" s="166">
        <f t="shared" ref="AH178:AL178" si="299">SUM(AH179:AH191)</f>
        <v>0</v>
      </c>
      <c r="AI178" s="166">
        <f t="shared" si="299"/>
        <v>0</v>
      </c>
      <c r="AJ178" s="166">
        <f t="shared" si="299"/>
        <v>0</v>
      </c>
      <c r="AK178" s="166">
        <f t="shared" si="299"/>
        <v>0</v>
      </c>
      <c r="AL178" s="167">
        <f t="shared" si="299"/>
        <v>0</v>
      </c>
      <c r="AM178" s="164">
        <f t="shared" si="65"/>
        <v>0</v>
      </c>
      <c r="AN178" s="165">
        <f>SUM(AN179:AN191)</f>
        <v>0</v>
      </c>
      <c r="AO178" s="166">
        <f t="shared" ref="AO178:AP178" si="300">SUM(AO179:AO191)</f>
        <v>0</v>
      </c>
      <c r="AP178" s="167">
        <f t="shared" si="300"/>
        <v>0</v>
      </c>
      <c r="AQ178" s="196">
        <f t="shared" si="66"/>
        <v>0</v>
      </c>
      <c r="AR178" s="196">
        <f>SUM(AR179:AR191)</f>
        <v>0</v>
      </c>
      <c r="AS178" s="196">
        <f t="shared" ref="AS178:AV178" si="301">SUM(AS179:AS191)</f>
        <v>0</v>
      </c>
      <c r="AT178" s="196">
        <f t="shared" si="301"/>
        <v>0</v>
      </c>
      <c r="AU178" s="196">
        <f t="shared" si="301"/>
        <v>0</v>
      </c>
      <c r="AV178" s="196">
        <f t="shared" si="301"/>
        <v>0</v>
      </c>
      <c r="AW178" s="196">
        <f>SUM(AW179:AW191)</f>
        <v>0</v>
      </c>
      <c r="AX178" s="196">
        <f t="shared" si="67"/>
        <v>0</v>
      </c>
      <c r="AY178" s="165">
        <f>SUM(AY179:AY191)</f>
        <v>0</v>
      </c>
      <c r="AZ178" s="166">
        <f t="shared" ref="AZ178:BO178" si="302">SUM(AZ179:AZ191)</f>
        <v>0</v>
      </c>
      <c r="BA178" s="166">
        <f t="shared" si="302"/>
        <v>0</v>
      </c>
      <c r="BB178" s="166">
        <f t="shared" si="302"/>
        <v>0</v>
      </c>
      <c r="BC178" s="166">
        <f t="shared" si="302"/>
        <v>0</v>
      </c>
      <c r="BD178" s="166">
        <f t="shared" si="302"/>
        <v>0</v>
      </c>
      <c r="BE178" s="166">
        <f t="shared" si="302"/>
        <v>0</v>
      </c>
      <c r="BF178" s="166">
        <f t="shared" si="302"/>
        <v>0</v>
      </c>
      <c r="BG178" s="166">
        <f t="shared" si="302"/>
        <v>0</v>
      </c>
      <c r="BH178" s="166">
        <f t="shared" si="302"/>
        <v>0</v>
      </c>
      <c r="BI178" s="166">
        <f t="shared" si="302"/>
        <v>0</v>
      </c>
      <c r="BJ178" s="166">
        <f t="shared" si="302"/>
        <v>0</v>
      </c>
      <c r="BK178" s="166">
        <f t="shared" si="302"/>
        <v>0</v>
      </c>
      <c r="BL178" s="166">
        <f t="shared" si="302"/>
        <v>0</v>
      </c>
      <c r="BM178" s="166"/>
      <c r="BN178" s="166">
        <f t="shared" si="302"/>
        <v>0</v>
      </c>
      <c r="BO178" s="167">
        <f t="shared" si="302"/>
        <v>0</v>
      </c>
      <c r="BP178" s="196">
        <f t="shared" si="68"/>
        <v>0</v>
      </c>
      <c r="BQ178" s="165">
        <f>SUM(BQ179:BQ191)</f>
        <v>0</v>
      </c>
      <c r="BR178" s="167">
        <f t="shared" ref="BR178" si="303">SUM(BR179:BR191)</f>
        <v>0</v>
      </c>
      <c r="BS178" s="164">
        <f t="shared" si="69"/>
        <v>0</v>
      </c>
      <c r="BT178" s="165">
        <f>SUM(BT179:BT191)</f>
        <v>0</v>
      </c>
      <c r="BU178" s="167">
        <f t="shared" ref="BU178" si="304">SUM(BU179:BU191)</f>
        <v>0</v>
      </c>
    </row>
    <row r="179" spans="1:73" s="2" customFormat="1" hidden="1" x14ac:dyDescent="0.25">
      <c r="A179" s="89"/>
      <c r="B179" s="90">
        <v>101</v>
      </c>
      <c r="C179" s="91" t="s">
        <v>31</v>
      </c>
      <c r="D179" s="176" t="s">
        <v>14</v>
      </c>
      <c r="E179" s="177"/>
      <c r="F179" s="91"/>
      <c r="G179" s="94">
        <f t="shared" si="290"/>
        <v>0</v>
      </c>
      <c r="H179" s="178">
        <f t="shared" si="217"/>
        <v>0</v>
      </c>
      <c r="I179" s="96"/>
      <c r="J179" s="97"/>
      <c r="K179" s="101"/>
      <c r="L179" s="95">
        <f t="shared" ref="L179:L191" si="305">SUM(M179:N179)</f>
        <v>0</v>
      </c>
      <c r="M179" s="96"/>
      <c r="N179" s="101"/>
      <c r="O179" s="95">
        <f t="shared" ref="O179:O191" si="306">SUM(P179:Q179)</f>
        <v>0</v>
      </c>
      <c r="P179" s="96"/>
      <c r="Q179" s="101"/>
      <c r="R179" s="95">
        <f>SUM(S179:T179)</f>
        <v>0</v>
      </c>
      <c r="S179" s="96"/>
      <c r="T179" s="101"/>
      <c r="U179" s="179"/>
      <c r="V179" s="104">
        <f t="shared" si="61"/>
        <v>0</v>
      </c>
      <c r="W179" s="95">
        <f t="shared" si="62"/>
        <v>0</v>
      </c>
      <c r="X179" s="96"/>
      <c r="Y179" s="249"/>
      <c r="Z179" s="97"/>
      <c r="AA179" s="97"/>
      <c r="AB179" s="101"/>
      <c r="AC179" s="95">
        <f t="shared" si="63"/>
        <v>0</v>
      </c>
      <c r="AD179" s="96"/>
      <c r="AE179" s="101"/>
      <c r="AF179" s="95">
        <f t="shared" si="64"/>
        <v>0</v>
      </c>
      <c r="AG179" s="96"/>
      <c r="AH179" s="97"/>
      <c r="AI179" s="97"/>
      <c r="AJ179" s="97"/>
      <c r="AK179" s="97"/>
      <c r="AL179" s="101"/>
      <c r="AM179" s="95">
        <f t="shared" si="65"/>
        <v>0</v>
      </c>
      <c r="AN179" s="96"/>
      <c r="AO179" s="97"/>
      <c r="AP179" s="101"/>
      <c r="AQ179" s="99">
        <f t="shared" si="66"/>
        <v>0</v>
      </c>
      <c r="AR179" s="105"/>
      <c r="AS179" s="105"/>
      <c r="AT179" s="105"/>
      <c r="AU179" s="105"/>
      <c r="AV179" s="105"/>
      <c r="AW179" s="105"/>
      <c r="AX179" s="99">
        <f t="shared" si="67"/>
        <v>0</v>
      </c>
      <c r="AY179" s="96"/>
      <c r="AZ179" s="97"/>
      <c r="BA179" s="97"/>
      <c r="BB179" s="97"/>
      <c r="BC179" s="97"/>
      <c r="BD179" s="97"/>
      <c r="BE179" s="97"/>
      <c r="BF179" s="97"/>
      <c r="BG179" s="97"/>
      <c r="BH179" s="97"/>
      <c r="BI179" s="97"/>
      <c r="BJ179" s="97"/>
      <c r="BK179" s="97"/>
      <c r="BL179" s="97"/>
      <c r="BM179" s="97"/>
      <c r="BN179" s="97"/>
      <c r="BO179" s="101"/>
      <c r="BP179" s="99">
        <f t="shared" si="68"/>
        <v>0</v>
      </c>
      <c r="BQ179" s="96"/>
      <c r="BR179" s="101"/>
      <c r="BS179" s="95">
        <f t="shared" si="69"/>
        <v>0</v>
      </c>
      <c r="BT179" s="96"/>
      <c r="BU179" s="101"/>
    </row>
    <row r="180" spans="1:73" s="2" customFormat="1" hidden="1" x14ac:dyDescent="0.25">
      <c r="A180" s="89"/>
      <c r="B180" s="106">
        <v>151</v>
      </c>
      <c r="C180" s="107" t="s">
        <v>73</v>
      </c>
      <c r="D180" s="181" t="s">
        <v>14</v>
      </c>
      <c r="E180" s="182"/>
      <c r="F180" s="107"/>
      <c r="G180" s="94">
        <f t="shared" si="290"/>
        <v>0</v>
      </c>
      <c r="H180" s="184">
        <f t="shared" si="217"/>
        <v>0</v>
      </c>
      <c r="I180" s="111"/>
      <c r="J180" s="112"/>
      <c r="K180" s="116"/>
      <c r="L180" s="110">
        <f t="shared" si="305"/>
        <v>0</v>
      </c>
      <c r="M180" s="111"/>
      <c r="N180" s="116"/>
      <c r="O180" s="110">
        <f t="shared" si="306"/>
        <v>0</v>
      </c>
      <c r="P180" s="111"/>
      <c r="Q180" s="116"/>
      <c r="R180" s="110">
        <f t="shared" ref="R180:R191" si="307">SUM(S180:T180)</f>
        <v>0</v>
      </c>
      <c r="S180" s="111"/>
      <c r="T180" s="116"/>
      <c r="U180" s="183"/>
      <c r="V180" s="94">
        <f t="shared" si="61"/>
        <v>0</v>
      </c>
      <c r="W180" s="110">
        <f t="shared" si="62"/>
        <v>0</v>
      </c>
      <c r="X180" s="111"/>
      <c r="Y180" s="250"/>
      <c r="Z180" s="112"/>
      <c r="AA180" s="112"/>
      <c r="AB180" s="116"/>
      <c r="AC180" s="110">
        <f t="shared" si="63"/>
        <v>0</v>
      </c>
      <c r="AD180" s="111"/>
      <c r="AE180" s="116"/>
      <c r="AF180" s="110">
        <f t="shared" si="64"/>
        <v>0</v>
      </c>
      <c r="AG180" s="111"/>
      <c r="AH180" s="112"/>
      <c r="AI180" s="112"/>
      <c r="AJ180" s="112"/>
      <c r="AK180" s="112"/>
      <c r="AL180" s="116"/>
      <c r="AM180" s="110">
        <f t="shared" si="65"/>
        <v>0</v>
      </c>
      <c r="AN180" s="111"/>
      <c r="AO180" s="112"/>
      <c r="AP180" s="116"/>
      <c r="AQ180" s="114">
        <f t="shared" si="66"/>
        <v>0</v>
      </c>
      <c r="AR180" s="119"/>
      <c r="AS180" s="119"/>
      <c r="AT180" s="119"/>
      <c r="AU180" s="119"/>
      <c r="AV180" s="119"/>
      <c r="AW180" s="119"/>
      <c r="AX180" s="114">
        <f t="shared" si="67"/>
        <v>0</v>
      </c>
      <c r="AY180" s="111"/>
      <c r="AZ180" s="112"/>
      <c r="BA180" s="112"/>
      <c r="BB180" s="112"/>
      <c r="BC180" s="112"/>
      <c r="BD180" s="112"/>
      <c r="BE180" s="112"/>
      <c r="BF180" s="112"/>
      <c r="BG180" s="112"/>
      <c r="BH180" s="112"/>
      <c r="BI180" s="112"/>
      <c r="BJ180" s="112"/>
      <c r="BK180" s="112"/>
      <c r="BL180" s="112"/>
      <c r="BM180" s="112"/>
      <c r="BN180" s="112"/>
      <c r="BO180" s="116"/>
      <c r="BP180" s="114">
        <f t="shared" si="68"/>
        <v>0</v>
      </c>
      <c r="BQ180" s="111"/>
      <c r="BR180" s="116"/>
      <c r="BS180" s="110">
        <f t="shared" si="69"/>
        <v>0</v>
      </c>
      <c r="BT180" s="111"/>
      <c r="BU180" s="116"/>
    </row>
    <row r="181" spans="1:73" s="2" customFormat="1" hidden="1" x14ac:dyDescent="0.25">
      <c r="A181" s="89"/>
      <c r="B181" s="106">
        <v>155</v>
      </c>
      <c r="C181" s="107" t="s">
        <v>74</v>
      </c>
      <c r="D181" s="181" t="s">
        <v>14</v>
      </c>
      <c r="E181" s="182"/>
      <c r="F181" s="107"/>
      <c r="G181" s="94">
        <f t="shared" si="290"/>
        <v>0</v>
      </c>
      <c r="H181" s="184">
        <f t="shared" si="217"/>
        <v>0</v>
      </c>
      <c r="I181" s="111"/>
      <c r="J181" s="112"/>
      <c r="K181" s="116"/>
      <c r="L181" s="110">
        <f t="shared" si="305"/>
        <v>0</v>
      </c>
      <c r="M181" s="111"/>
      <c r="N181" s="116"/>
      <c r="O181" s="110">
        <f t="shared" si="306"/>
        <v>0</v>
      </c>
      <c r="P181" s="111"/>
      <c r="Q181" s="116"/>
      <c r="R181" s="110">
        <f t="shared" si="307"/>
        <v>0</v>
      </c>
      <c r="S181" s="111"/>
      <c r="T181" s="116"/>
      <c r="U181" s="183"/>
      <c r="V181" s="94">
        <f t="shared" si="61"/>
        <v>0</v>
      </c>
      <c r="W181" s="110">
        <f t="shared" si="62"/>
        <v>0</v>
      </c>
      <c r="X181" s="111"/>
      <c r="Y181" s="250"/>
      <c r="Z181" s="112"/>
      <c r="AA181" s="112"/>
      <c r="AB181" s="116"/>
      <c r="AC181" s="110">
        <f t="shared" si="63"/>
        <v>0</v>
      </c>
      <c r="AD181" s="111"/>
      <c r="AE181" s="116"/>
      <c r="AF181" s="110">
        <f t="shared" si="64"/>
        <v>0</v>
      </c>
      <c r="AG181" s="111"/>
      <c r="AH181" s="112"/>
      <c r="AI181" s="112"/>
      <c r="AJ181" s="112"/>
      <c r="AK181" s="112"/>
      <c r="AL181" s="116"/>
      <c r="AM181" s="110">
        <f t="shared" si="65"/>
        <v>0</v>
      </c>
      <c r="AN181" s="111"/>
      <c r="AO181" s="112"/>
      <c r="AP181" s="116"/>
      <c r="AQ181" s="114">
        <f t="shared" si="66"/>
        <v>0</v>
      </c>
      <c r="AR181" s="119"/>
      <c r="AS181" s="119"/>
      <c r="AT181" s="119"/>
      <c r="AU181" s="119"/>
      <c r="AV181" s="119"/>
      <c r="AW181" s="119"/>
      <c r="AX181" s="114">
        <f t="shared" si="67"/>
        <v>0</v>
      </c>
      <c r="AY181" s="111"/>
      <c r="AZ181" s="112"/>
      <c r="BA181" s="112"/>
      <c r="BB181" s="112"/>
      <c r="BC181" s="112"/>
      <c r="BD181" s="112"/>
      <c r="BE181" s="112"/>
      <c r="BF181" s="112"/>
      <c r="BG181" s="112"/>
      <c r="BH181" s="112"/>
      <c r="BI181" s="112"/>
      <c r="BJ181" s="112"/>
      <c r="BK181" s="112"/>
      <c r="BL181" s="112"/>
      <c r="BM181" s="112"/>
      <c r="BN181" s="112"/>
      <c r="BO181" s="116"/>
      <c r="BP181" s="114">
        <f t="shared" si="68"/>
        <v>0</v>
      </c>
      <c r="BQ181" s="111"/>
      <c r="BR181" s="116"/>
      <c r="BS181" s="110">
        <f t="shared" si="69"/>
        <v>0</v>
      </c>
      <c r="BT181" s="111"/>
      <c r="BU181" s="116"/>
    </row>
    <row r="182" spans="1:73" s="2" customFormat="1" hidden="1" x14ac:dyDescent="0.25">
      <c r="A182" s="89"/>
      <c r="B182" s="106">
        <v>156</v>
      </c>
      <c r="C182" s="107" t="s">
        <v>34</v>
      </c>
      <c r="D182" s="181" t="s">
        <v>14</v>
      </c>
      <c r="E182" s="182"/>
      <c r="F182" s="107"/>
      <c r="G182" s="94">
        <f t="shared" si="290"/>
        <v>0</v>
      </c>
      <c r="H182" s="184">
        <f t="shared" si="217"/>
        <v>0</v>
      </c>
      <c r="I182" s="111"/>
      <c r="J182" s="112"/>
      <c r="K182" s="116"/>
      <c r="L182" s="110">
        <f t="shared" si="305"/>
        <v>0</v>
      </c>
      <c r="M182" s="111"/>
      <c r="N182" s="116"/>
      <c r="O182" s="110">
        <f t="shared" si="306"/>
        <v>0</v>
      </c>
      <c r="P182" s="111"/>
      <c r="Q182" s="116"/>
      <c r="R182" s="110">
        <f t="shared" si="307"/>
        <v>0</v>
      </c>
      <c r="S182" s="111"/>
      <c r="T182" s="116"/>
      <c r="U182" s="183"/>
      <c r="V182" s="94">
        <f t="shared" si="61"/>
        <v>0</v>
      </c>
      <c r="W182" s="110">
        <f t="shared" si="62"/>
        <v>0</v>
      </c>
      <c r="X182" s="111"/>
      <c r="Y182" s="250"/>
      <c r="Z182" s="112"/>
      <c r="AA182" s="112"/>
      <c r="AB182" s="116"/>
      <c r="AC182" s="110">
        <f t="shared" si="63"/>
        <v>0</v>
      </c>
      <c r="AD182" s="111"/>
      <c r="AE182" s="116"/>
      <c r="AF182" s="110">
        <f t="shared" si="64"/>
        <v>0</v>
      </c>
      <c r="AG182" s="111"/>
      <c r="AH182" s="112"/>
      <c r="AI182" s="112"/>
      <c r="AJ182" s="112"/>
      <c r="AK182" s="112"/>
      <c r="AL182" s="116"/>
      <c r="AM182" s="110">
        <f t="shared" si="65"/>
        <v>0</v>
      </c>
      <c r="AN182" s="111"/>
      <c r="AO182" s="112"/>
      <c r="AP182" s="116"/>
      <c r="AQ182" s="114">
        <f t="shared" si="66"/>
        <v>0</v>
      </c>
      <c r="AR182" s="119"/>
      <c r="AS182" s="119"/>
      <c r="AT182" s="119"/>
      <c r="AU182" s="119"/>
      <c r="AV182" s="119"/>
      <c r="AW182" s="119"/>
      <c r="AX182" s="114">
        <f t="shared" si="67"/>
        <v>0</v>
      </c>
      <c r="AY182" s="111"/>
      <c r="AZ182" s="112"/>
      <c r="BA182" s="112"/>
      <c r="BB182" s="112"/>
      <c r="BC182" s="112"/>
      <c r="BD182" s="112"/>
      <c r="BE182" s="112"/>
      <c r="BF182" s="112"/>
      <c r="BG182" s="112"/>
      <c r="BH182" s="112"/>
      <c r="BI182" s="112"/>
      <c r="BJ182" s="112"/>
      <c r="BK182" s="112"/>
      <c r="BL182" s="112"/>
      <c r="BM182" s="112"/>
      <c r="BN182" s="112"/>
      <c r="BO182" s="116"/>
      <c r="BP182" s="114">
        <f t="shared" si="68"/>
        <v>0</v>
      </c>
      <c r="BQ182" s="111"/>
      <c r="BR182" s="116"/>
      <c r="BS182" s="110">
        <f t="shared" si="69"/>
        <v>0</v>
      </c>
      <c r="BT182" s="111"/>
      <c r="BU182" s="116"/>
    </row>
    <row r="183" spans="1:73" s="2" customFormat="1" hidden="1" x14ac:dyDescent="0.25">
      <c r="A183" s="89"/>
      <c r="B183" s="106">
        <v>152</v>
      </c>
      <c r="C183" s="107" t="s">
        <v>72</v>
      </c>
      <c r="D183" s="181" t="s">
        <v>14</v>
      </c>
      <c r="E183" s="182"/>
      <c r="F183" s="107"/>
      <c r="G183" s="94">
        <f t="shared" si="290"/>
        <v>0</v>
      </c>
      <c r="H183" s="184">
        <f t="shared" si="217"/>
        <v>0</v>
      </c>
      <c r="I183" s="111"/>
      <c r="J183" s="112"/>
      <c r="K183" s="116"/>
      <c r="L183" s="110">
        <f t="shared" si="305"/>
        <v>0</v>
      </c>
      <c r="M183" s="111"/>
      <c r="N183" s="116"/>
      <c r="O183" s="110">
        <f t="shared" si="306"/>
        <v>0</v>
      </c>
      <c r="P183" s="111"/>
      <c r="Q183" s="116"/>
      <c r="R183" s="110">
        <f t="shared" si="307"/>
        <v>0</v>
      </c>
      <c r="S183" s="111"/>
      <c r="T183" s="116"/>
      <c r="U183" s="183"/>
      <c r="V183" s="94">
        <f t="shared" si="61"/>
        <v>0</v>
      </c>
      <c r="W183" s="110">
        <f t="shared" si="62"/>
        <v>0</v>
      </c>
      <c r="X183" s="111"/>
      <c r="Y183" s="250"/>
      <c r="Z183" s="112"/>
      <c r="AA183" s="112"/>
      <c r="AB183" s="116"/>
      <c r="AC183" s="110">
        <f t="shared" si="63"/>
        <v>0</v>
      </c>
      <c r="AD183" s="111"/>
      <c r="AE183" s="116"/>
      <c r="AF183" s="110">
        <f t="shared" si="64"/>
        <v>0</v>
      </c>
      <c r="AG183" s="111"/>
      <c r="AH183" s="112"/>
      <c r="AI183" s="112"/>
      <c r="AJ183" s="112"/>
      <c r="AK183" s="112"/>
      <c r="AL183" s="116"/>
      <c r="AM183" s="110">
        <f t="shared" si="65"/>
        <v>0</v>
      </c>
      <c r="AN183" s="111"/>
      <c r="AO183" s="112"/>
      <c r="AP183" s="116"/>
      <c r="AQ183" s="114">
        <f t="shared" si="66"/>
        <v>0</v>
      </c>
      <c r="AR183" s="119"/>
      <c r="AS183" s="119"/>
      <c r="AT183" s="119"/>
      <c r="AU183" s="119"/>
      <c r="AV183" s="119"/>
      <c r="AW183" s="119"/>
      <c r="AX183" s="114">
        <f t="shared" si="67"/>
        <v>0</v>
      </c>
      <c r="AY183" s="111"/>
      <c r="AZ183" s="112"/>
      <c r="BA183" s="112"/>
      <c r="BB183" s="112"/>
      <c r="BC183" s="112"/>
      <c r="BD183" s="112"/>
      <c r="BE183" s="112"/>
      <c r="BF183" s="112"/>
      <c r="BG183" s="112"/>
      <c r="BH183" s="112"/>
      <c r="BI183" s="112"/>
      <c r="BJ183" s="112"/>
      <c r="BK183" s="112"/>
      <c r="BL183" s="112"/>
      <c r="BM183" s="112"/>
      <c r="BN183" s="112"/>
      <c r="BO183" s="116"/>
      <c r="BP183" s="114">
        <f t="shared" si="68"/>
        <v>0</v>
      </c>
      <c r="BQ183" s="111"/>
      <c r="BR183" s="116"/>
      <c r="BS183" s="110">
        <f t="shared" si="69"/>
        <v>0</v>
      </c>
      <c r="BT183" s="111"/>
      <c r="BU183" s="116"/>
    </row>
    <row r="184" spans="1:73" s="2" customFormat="1" hidden="1" x14ac:dyDescent="0.25">
      <c r="A184" s="89"/>
      <c r="B184" s="106">
        <v>166</v>
      </c>
      <c r="C184" s="107" t="s">
        <v>35</v>
      </c>
      <c r="D184" s="181" t="s">
        <v>14</v>
      </c>
      <c r="E184" s="182"/>
      <c r="F184" s="107"/>
      <c r="G184" s="94">
        <f t="shared" si="290"/>
        <v>0</v>
      </c>
      <c r="H184" s="184">
        <f t="shared" si="217"/>
        <v>0</v>
      </c>
      <c r="I184" s="111"/>
      <c r="J184" s="112"/>
      <c r="K184" s="116"/>
      <c r="L184" s="110">
        <f t="shared" si="305"/>
        <v>0</v>
      </c>
      <c r="M184" s="111"/>
      <c r="N184" s="116"/>
      <c r="O184" s="110">
        <f t="shared" si="306"/>
        <v>0</v>
      </c>
      <c r="P184" s="111"/>
      <c r="Q184" s="116"/>
      <c r="R184" s="110">
        <f t="shared" si="307"/>
        <v>0</v>
      </c>
      <c r="S184" s="111"/>
      <c r="T184" s="116"/>
      <c r="U184" s="183"/>
      <c r="V184" s="94">
        <f t="shared" si="61"/>
        <v>0</v>
      </c>
      <c r="W184" s="110">
        <f t="shared" si="62"/>
        <v>0</v>
      </c>
      <c r="X184" s="111"/>
      <c r="Y184" s="250"/>
      <c r="Z184" s="112"/>
      <c r="AA184" s="112"/>
      <c r="AB184" s="116"/>
      <c r="AC184" s="110">
        <f t="shared" si="63"/>
        <v>0</v>
      </c>
      <c r="AD184" s="111"/>
      <c r="AE184" s="116"/>
      <c r="AF184" s="110">
        <f t="shared" si="64"/>
        <v>0</v>
      </c>
      <c r="AG184" s="111"/>
      <c r="AH184" s="112"/>
      <c r="AI184" s="112"/>
      <c r="AJ184" s="112"/>
      <c r="AK184" s="112"/>
      <c r="AL184" s="116"/>
      <c r="AM184" s="110">
        <f t="shared" si="65"/>
        <v>0</v>
      </c>
      <c r="AN184" s="111"/>
      <c r="AO184" s="112"/>
      <c r="AP184" s="116"/>
      <c r="AQ184" s="114">
        <f t="shared" si="66"/>
        <v>0</v>
      </c>
      <c r="AR184" s="119"/>
      <c r="AS184" s="119"/>
      <c r="AT184" s="119"/>
      <c r="AU184" s="119"/>
      <c r="AV184" s="119"/>
      <c r="AW184" s="119"/>
      <c r="AX184" s="114">
        <f t="shared" si="67"/>
        <v>0</v>
      </c>
      <c r="AY184" s="111"/>
      <c r="AZ184" s="112"/>
      <c r="BA184" s="112"/>
      <c r="BB184" s="112"/>
      <c r="BC184" s="112"/>
      <c r="BD184" s="112"/>
      <c r="BE184" s="112"/>
      <c r="BF184" s="112"/>
      <c r="BG184" s="112"/>
      <c r="BH184" s="112"/>
      <c r="BI184" s="112"/>
      <c r="BJ184" s="112"/>
      <c r="BK184" s="112"/>
      <c r="BL184" s="112"/>
      <c r="BM184" s="112"/>
      <c r="BN184" s="112"/>
      <c r="BO184" s="116"/>
      <c r="BP184" s="114">
        <f t="shared" si="68"/>
        <v>0</v>
      </c>
      <c r="BQ184" s="111"/>
      <c r="BR184" s="116"/>
      <c r="BS184" s="110">
        <f t="shared" si="69"/>
        <v>0</v>
      </c>
      <c r="BT184" s="111"/>
      <c r="BU184" s="116"/>
    </row>
    <row r="185" spans="1:73" s="2" customFormat="1" hidden="1" x14ac:dyDescent="0.25">
      <c r="A185" s="89"/>
      <c r="B185" s="106">
        <v>186</v>
      </c>
      <c r="C185" s="107" t="s">
        <v>193</v>
      </c>
      <c r="D185" s="181" t="s">
        <v>14</v>
      </c>
      <c r="E185" s="182"/>
      <c r="F185" s="107"/>
      <c r="G185" s="94">
        <f t="shared" si="290"/>
        <v>0</v>
      </c>
      <c r="H185" s="184">
        <f t="shared" si="217"/>
        <v>0</v>
      </c>
      <c r="I185" s="111"/>
      <c r="J185" s="112"/>
      <c r="K185" s="116"/>
      <c r="L185" s="110">
        <f t="shared" si="305"/>
        <v>0</v>
      </c>
      <c r="M185" s="111"/>
      <c r="N185" s="116"/>
      <c r="O185" s="110">
        <f t="shared" si="306"/>
        <v>0</v>
      </c>
      <c r="P185" s="111"/>
      <c r="Q185" s="116"/>
      <c r="R185" s="110">
        <f t="shared" si="307"/>
        <v>0</v>
      </c>
      <c r="S185" s="111"/>
      <c r="T185" s="116"/>
      <c r="U185" s="183"/>
      <c r="V185" s="94">
        <f t="shared" si="61"/>
        <v>0</v>
      </c>
      <c r="W185" s="110">
        <f t="shared" si="62"/>
        <v>0</v>
      </c>
      <c r="X185" s="111"/>
      <c r="Y185" s="250"/>
      <c r="Z185" s="112"/>
      <c r="AA185" s="112"/>
      <c r="AB185" s="116"/>
      <c r="AC185" s="110">
        <f t="shared" si="63"/>
        <v>0</v>
      </c>
      <c r="AD185" s="111"/>
      <c r="AE185" s="116"/>
      <c r="AF185" s="110">
        <f t="shared" si="64"/>
        <v>0</v>
      </c>
      <c r="AG185" s="111"/>
      <c r="AH185" s="112"/>
      <c r="AI185" s="112"/>
      <c r="AJ185" s="112"/>
      <c r="AK185" s="112"/>
      <c r="AL185" s="116"/>
      <c r="AM185" s="110">
        <f t="shared" si="65"/>
        <v>0</v>
      </c>
      <c r="AN185" s="111"/>
      <c r="AO185" s="112"/>
      <c r="AP185" s="116"/>
      <c r="AQ185" s="114">
        <f t="shared" si="66"/>
        <v>0</v>
      </c>
      <c r="AR185" s="119"/>
      <c r="AS185" s="119"/>
      <c r="AT185" s="119"/>
      <c r="AU185" s="119"/>
      <c r="AV185" s="119"/>
      <c r="AW185" s="119"/>
      <c r="AX185" s="114">
        <f t="shared" si="67"/>
        <v>0</v>
      </c>
      <c r="AY185" s="111"/>
      <c r="AZ185" s="112"/>
      <c r="BA185" s="112"/>
      <c r="BB185" s="112"/>
      <c r="BC185" s="112"/>
      <c r="BD185" s="112"/>
      <c r="BE185" s="112"/>
      <c r="BF185" s="112"/>
      <c r="BG185" s="112"/>
      <c r="BH185" s="112"/>
      <c r="BI185" s="112"/>
      <c r="BJ185" s="112"/>
      <c r="BK185" s="112"/>
      <c r="BL185" s="112"/>
      <c r="BM185" s="112"/>
      <c r="BN185" s="112"/>
      <c r="BO185" s="116"/>
      <c r="BP185" s="114">
        <f t="shared" si="68"/>
        <v>0</v>
      </c>
      <c r="BQ185" s="111"/>
      <c r="BR185" s="116"/>
      <c r="BS185" s="110">
        <f t="shared" si="69"/>
        <v>0</v>
      </c>
      <c r="BT185" s="111"/>
      <c r="BU185" s="116"/>
    </row>
    <row r="186" spans="1:73" s="2" customFormat="1" hidden="1" x14ac:dyDescent="0.25">
      <c r="A186" s="89"/>
      <c r="B186" s="106">
        <v>163</v>
      </c>
      <c r="C186" s="107" t="s">
        <v>71</v>
      </c>
      <c r="D186" s="181" t="s">
        <v>14</v>
      </c>
      <c r="E186" s="182"/>
      <c r="F186" s="107"/>
      <c r="G186" s="94">
        <f t="shared" si="290"/>
        <v>0</v>
      </c>
      <c r="H186" s="184">
        <f t="shared" si="217"/>
        <v>0</v>
      </c>
      <c r="I186" s="111"/>
      <c r="J186" s="112"/>
      <c r="K186" s="116"/>
      <c r="L186" s="110">
        <f t="shared" si="305"/>
        <v>0</v>
      </c>
      <c r="M186" s="111"/>
      <c r="N186" s="116"/>
      <c r="O186" s="110">
        <f t="shared" si="306"/>
        <v>0</v>
      </c>
      <c r="P186" s="111"/>
      <c r="Q186" s="116"/>
      <c r="R186" s="110">
        <f t="shared" si="307"/>
        <v>0</v>
      </c>
      <c r="S186" s="111"/>
      <c r="T186" s="116"/>
      <c r="U186" s="183"/>
      <c r="V186" s="94">
        <f t="shared" si="61"/>
        <v>0</v>
      </c>
      <c r="W186" s="110">
        <f t="shared" si="62"/>
        <v>0</v>
      </c>
      <c r="X186" s="111"/>
      <c r="Y186" s="250"/>
      <c r="Z186" s="112"/>
      <c r="AA186" s="112"/>
      <c r="AB186" s="116"/>
      <c r="AC186" s="110">
        <f t="shared" si="63"/>
        <v>0</v>
      </c>
      <c r="AD186" s="111"/>
      <c r="AE186" s="116"/>
      <c r="AF186" s="110">
        <f t="shared" si="64"/>
        <v>0</v>
      </c>
      <c r="AG186" s="111"/>
      <c r="AH186" s="112"/>
      <c r="AI186" s="112"/>
      <c r="AJ186" s="112"/>
      <c r="AK186" s="112"/>
      <c r="AL186" s="116"/>
      <c r="AM186" s="110">
        <f t="shared" si="65"/>
        <v>0</v>
      </c>
      <c r="AN186" s="111"/>
      <c r="AO186" s="112"/>
      <c r="AP186" s="116"/>
      <c r="AQ186" s="114">
        <f t="shared" si="66"/>
        <v>0</v>
      </c>
      <c r="AR186" s="119"/>
      <c r="AS186" s="119"/>
      <c r="AT186" s="119"/>
      <c r="AU186" s="119"/>
      <c r="AV186" s="119"/>
      <c r="AW186" s="119"/>
      <c r="AX186" s="114">
        <f t="shared" si="67"/>
        <v>0</v>
      </c>
      <c r="AY186" s="111"/>
      <c r="AZ186" s="112"/>
      <c r="BA186" s="112"/>
      <c r="BB186" s="112"/>
      <c r="BC186" s="112"/>
      <c r="BD186" s="112"/>
      <c r="BE186" s="112"/>
      <c r="BF186" s="112"/>
      <c r="BG186" s="112"/>
      <c r="BH186" s="112"/>
      <c r="BI186" s="112"/>
      <c r="BJ186" s="112"/>
      <c r="BK186" s="112"/>
      <c r="BL186" s="112"/>
      <c r="BM186" s="112"/>
      <c r="BN186" s="112"/>
      <c r="BO186" s="116"/>
      <c r="BP186" s="114">
        <f t="shared" si="68"/>
        <v>0</v>
      </c>
      <c r="BQ186" s="111"/>
      <c r="BR186" s="116"/>
      <c r="BS186" s="110">
        <f t="shared" si="69"/>
        <v>0</v>
      </c>
      <c r="BT186" s="111"/>
      <c r="BU186" s="116"/>
    </row>
    <row r="187" spans="1:73" s="2" customFormat="1" hidden="1" x14ac:dyDescent="0.25">
      <c r="A187" s="89"/>
      <c r="B187" s="106">
        <v>165</v>
      </c>
      <c r="C187" s="107" t="s">
        <v>195</v>
      </c>
      <c r="D187" s="181" t="s">
        <v>14</v>
      </c>
      <c r="E187" s="182"/>
      <c r="F187" s="107"/>
      <c r="G187" s="94">
        <f>SUM(U187,R187,O187,L187,H187)</f>
        <v>0</v>
      </c>
      <c r="H187" s="184">
        <f t="shared" si="217"/>
        <v>0</v>
      </c>
      <c r="I187" s="111"/>
      <c r="J187" s="112"/>
      <c r="K187" s="116"/>
      <c r="L187" s="110">
        <f t="shared" si="305"/>
        <v>0</v>
      </c>
      <c r="M187" s="111"/>
      <c r="N187" s="116"/>
      <c r="O187" s="110">
        <f t="shared" si="306"/>
        <v>0</v>
      </c>
      <c r="P187" s="111"/>
      <c r="Q187" s="116"/>
      <c r="R187" s="110">
        <f t="shared" si="307"/>
        <v>0</v>
      </c>
      <c r="S187" s="111"/>
      <c r="T187" s="116"/>
      <c r="U187" s="183"/>
      <c r="V187" s="94">
        <f t="shared" si="61"/>
        <v>0</v>
      </c>
      <c r="W187" s="110">
        <f t="shared" si="62"/>
        <v>0</v>
      </c>
      <c r="X187" s="111"/>
      <c r="Y187" s="250"/>
      <c r="Z187" s="112"/>
      <c r="AA187" s="112"/>
      <c r="AB187" s="116"/>
      <c r="AC187" s="110">
        <f t="shared" si="63"/>
        <v>0</v>
      </c>
      <c r="AD187" s="111"/>
      <c r="AE187" s="116"/>
      <c r="AF187" s="110">
        <f t="shared" si="64"/>
        <v>0</v>
      </c>
      <c r="AG187" s="111"/>
      <c r="AH187" s="112"/>
      <c r="AI187" s="112"/>
      <c r="AJ187" s="112"/>
      <c r="AK187" s="112"/>
      <c r="AL187" s="116"/>
      <c r="AM187" s="110">
        <f t="shared" si="65"/>
        <v>0</v>
      </c>
      <c r="AN187" s="111"/>
      <c r="AO187" s="112"/>
      <c r="AP187" s="116"/>
      <c r="AQ187" s="114">
        <f t="shared" si="66"/>
        <v>0</v>
      </c>
      <c r="AR187" s="119"/>
      <c r="AS187" s="119"/>
      <c r="AT187" s="119"/>
      <c r="AU187" s="119"/>
      <c r="AV187" s="119"/>
      <c r="AW187" s="119"/>
      <c r="AX187" s="114">
        <f t="shared" si="67"/>
        <v>0</v>
      </c>
      <c r="AY187" s="111"/>
      <c r="AZ187" s="112"/>
      <c r="BA187" s="112"/>
      <c r="BB187" s="112"/>
      <c r="BC187" s="112"/>
      <c r="BD187" s="112"/>
      <c r="BE187" s="112"/>
      <c r="BF187" s="112"/>
      <c r="BG187" s="112"/>
      <c r="BH187" s="112"/>
      <c r="BI187" s="112"/>
      <c r="BJ187" s="112"/>
      <c r="BK187" s="112"/>
      <c r="BL187" s="112"/>
      <c r="BM187" s="112"/>
      <c r="BN187" s="112"/>
      <c r="BO187" s="116"/>
      <c r="BP187" s="114">
        <f t="shared" si="68"/>
        <v>0</v>
      </c>
      <c r="BQ187" s="111"/>
      <c r="BR187" s="116"/>
      <c r="BS187" s="110">
        <f t="shared" si="69"/>
        <v>0</v>
      </c>
      <c r="BT187" s="111"/>
      <c r="BU187" s="116"/>
    </row>
    <row r="188" spans="1:73" s="2" customFormat="1" hidden="1" x14ac:dyDescent="0.25">
      <c r="A188" s="89"/>
      <c r="B188" s="106"/>
      <c r="C188" s="107"/>
      <c r="D188" s="181" t="s">
        <v>14</v>
      </c>
      <c r="E188" s="182"/>
      <c r="F188" s="107"/>
      <c r="G188" s="94">
        <f t="shared" si="290"/>
        <v>0</v>
      </c>
      <c r="H188" s="184">
        <f t="shared" si="217"/>
        <v>0</v>
      </c>
      <c r="I188" s="111"/>
      <c r="J188" s="112"/>
      <c r="K188" s="116"/>
      <c r="L188" s="110">
        <f t="shared" si="305"/>
        <v>0</v>
      </c>
      <c r="M188" s="111"/>
      <c r="N188" s="116"/>
      <c r="O188" s="110">
        <f t="shared" si="306"/>
        <v>0</v>
      </c>
      <c r="P188" s="111"/>
      <c r="Q188" s="116"/>
      <c r="R188" s="110">
        <f t="shared" si="307"/>
        <v>0</v>
      </c>
      <c r="S188" s="111"/>
      <c r="T188" s="116"/>
      <c r="U188" s="183"/>
      <c r="V188" s="94">
        <f t="shared" si="61"/>
        <v>0</v>
      </c>
      <c r="W188" s="110">
        <f t="shared" si="62"/>
        <v>0</v>
      </c>
      <c r="X188" s="111"/>
      <c r="Y188" s="250"/>
      <c r="Z188" s="112"/>
      <c r="AA188" s="112"/>
      <c r="AB188" s="116"/>
      <c r="AC188" s="110">
        <f t="shared" si="63"/>
        <v>0</v>
      </c>
      <c r="AD188" s="111"/>
      <c r="AE188" s="116"/>
      <c r="AF188" s="110">
        <f t="shared" si="64"/>
        <v>0</v>
      </c>
      <c r="AG188" s="111"/>
      <c r="AH188" s="112"/>
      <c r="AI188" s="112"/>
      <c r="AJ188" s="112"/>
      <c r="AK188" s="112"/>
      <c r="AL188" s="116"/>
      <c r="AM188" s="110">
        <f t="shared" si="65"/>
        <v>0</v>
      </c>
      <c r="AN188" s="111"/>
      <c r="AO188" s="112"/>
      <c r="AP188" s="116"/>
      <c r="AQ188" s="114">
        <f t="shared" si="66"/>
        <v>0</v>
      </c>
      <c r="AR188" s="119"/>
      <c r="AS188" s="119"/>
      <c r="AT188" s="119"/>
      <c r="AU188" s="119"/>
      <c r="AV188" s="119"/>
      <c r="AW188" s="119"/>
      <c r="AX188" s="114">
        <f t="shared" si="67"/>
        <v>0</v>
      </c>
      <c r="AY188" s="111"/>
      <c r="AZ188" s="112"/>
      <c r="BA188" s="112"/>
      <c r="BB188" s="112"/>
      <c r="BC188" s="112"/>
      <c r="BD188" s="112"/>
      <c r="BE188" s="112"/>
      <c r="BF188" s="112"/>
      <c r="BG188" s="112"/>
      <c r="BH188" s="112"/>
      <c r="BI188" s="112"/>
      <c r="BJ188" s="112"/>
      <c r="BK188" s="112"/>
      <c r="BL188" s="112"/>
      <c r="BM188" s="112"/>
      <c r="BN188" s="112"/>
      <c r="BO188" s="116"/>
      <c r="BP188" s="114">
        <f t="shared" si="68"/>
        <v>0</v>
      </c>
      <c r="BQ188" s="111"/>
      <c r="BR188" s="116"/>
      <c r="BS188" s="110">
        <f t="shared" si="69"/>
        <v>0</v>
      </c>
      <c r="BT188" s="111"/>
      <c r="BU188" s="116"/>
    </row>
    <row r="189" spans="1:73" s="2" customFormat="1" hidden="1" x14ac:dyDescent="0.25">
      <c r="A189" s="89"/>
      <c r="B189" s="106"/>
      <c r="C189" s="107"/>
      <c r="D189" s="181" t="s">
        <v>14</v>
      </c>
      <c r="E189" s="182"/>
      <c r="F189" s="107"/>
      <c r="G189" s="94">
        <f t="shared" si="290"/>
        <v>0</v>
      </c>
      <c r="H189" s="184">
        <f t="shared" si="217"/>
        <v>0</v>
      </c>
      <c r="I189" s="111"/>
      <c r="J189" s="112"/>
      <c r="K189" s="116"/>
      <c r="L189" s="110">
        <f t="shared" si="305"/>
        <v>0</v>
      </c>
      <c r="M189" s="111"/>
      <c r="N189" s="116"/>
      <c r="O189" s="110">
        <f t="shared" si="306"/>
        <v>0</v>
      </c>
      <c r="P189" s="111"/>
      <c r="Q189" s="116"/>
      <c r="R189" s="110">
        <f t="shared" si="307"/>
        <v>0</v>
      </c>
      <c r="S189" s="111"/>
      <c r="T189" s="116"/>
      <c r="U189" s="183"/>
      <c r="V189" s="94">
        <f t="shared" si="61"/>
        <v>0</v>
      </c>
      <c r="W189" s="110">
        <f t="shared" si="62"/>
        <v>0</v>
      </c>
      <c r="X189" s="111"/>
      <c r="Y189" s="250"/>
      <c r="Z189" s="112"/>
      <c r="AA189" s="112"/>
      <c r="AB189" s="116"/>
      <c r="AC189" s="110">
        <f t="shared" si="63"/>
        <v>0</v>
      </c>
      <c r="AD189" s="111"/>
      <c r="AE189" s="116"/>
      <c r="AF189" s="110">
        <f t="shared" si="64"/>
        <v>0</v>
      </c>
      <c r="AG189" s="111"/>
      <c r="AH189" s="112"/>
      <c r="AI189" s="112"/>
      <c r="AJ189" s="112"/>
      <c r="AK189" s="112"/>
      <c r="AL189" s="116"/>
      <c r="AM189" s="110">
        <f t="shared" si="65"/>
        <v>0</v>
      </c>
      <c r="AN189" s="111"/>
      <c r="AO189" s="112"/>
      <c r="AP189" s="116"/>
      <c r="AQ189" s="114">
        <f t="shared" si="66"/>
        <v>0</v>
      </c>
      <c r="AR189" s="119"/>
      <c r="AS189" s="119"/>
      <c r="AT189" s="119"/>
      <c r="AU189" s="119"/>
      <c r="AV189" s="119"/>
      <c r="AW189" s="119"/>
      <c r="AX189" s="114">
        <f t="shared" si="67"/>
        <v>0</v>
      </c>
      <c r="AY189" s="111"/>
      <c r="AZ189" s="112"/>
      <c r="BA189" s="112"/>
      <c r="BB189" s="112"/>
      <c r="BC189" s="112"/>
      <c r="BD189" s="112"/>
      <c r="BE189" s="112"/>
      <c r="BF189" s="112"/>
      <c r="BG189" s="112"/>
      <c r="BH189" s="112"/>
      <c r="BI189" s="112"/>
      <c r="BJ189" s="112"/>
      <c r="BK189" s="112"/>
      <c r="BL189" s="112"/>
      <c r="BM189" s="112"/>
      <c r="BN189" s="112"/>
      <c r="BO189" s="116"/>
      <c r="BP189" s="114">
        <f t="shared" si="68"/>
        <v>0</v>
      </c>
      <c r="BQ189" s="111"/>
      <c r="BR189" s="116"/>
      <c r="BS189" s="110">
        <f t="shared" si="69"/>
        <v>0</v>
      </c>
      <c r="BT189" s="111"/>
      <c r="BU189" s="116"/>
    </row>
    <row r="190" spans="1:73" s="2" customFormat="1" hidden="1" x14ac:dyDescent="0.25">
      <c r="A190" s="89"/>
      <c r="B190" s="106"/>
      <c r="C190" s="107"/>
      <c r="D190" s="181" t="s">
        <v>14</v>
      </c>
      <c r="E190" s="182"/>
      <c r="F190" s="107"/>
      <c r="G190" s="94">
        <f t="shared" si="290"/>
        <v>0</v>
      </c>
      <c r="H190" s="184">
        <f t="shared" si="217"/>
        <v>0</v>
      </c>
      <c r="I190" s="111"/>
      <c r="J190" s="112"/>
      <c r="K190" s="116"/>
      <c r="L190" s="110">
        <f t="shared" si="305"/>
        <v>0</v>
      </c>
      <c r="M190" s="111"/>
      <c r="N190" s="116"/>
      <c r="O190" s="110">
        <f t="shared" si="306"/>
        <v>0</v>
      </c>
      <c r="P190" s="111"/>
      <c r="Q190" s="116"/>
      <c r="R190" s="110">
        <f t="shared" si="307"/>
        <v>0</v>
      </c>
      <c r="S190" s="111"/>
      <c r="T190" s="116"/>
      <c r="U190" s="183"/>
      <c r="V190" s="94">
        <f t="shared" si="61"/>
        <v>0</v>
      </c>
      <c r="W190" s="110">
        <f t="shared" si="62"/>
        <v>0</v>
      </c>
      <c r="X190" s="111"/>
      <c r="Y190" s="250"/>
      <c r="Z190" s="112"/>
      <c r="AA190" s="112"/>
      <c r="AB190" s="116"/>
      <c r="AC190" s="110">
        <f t="shared" si="63"/>
        <v>0</v>
      </c>
      <c r="AD190" s="111"/>
      <c r="AE190" s="116"/>
      <c r="AF190" s="110">
        <f t="shared" si="64"/>
        <v>0</v>
      </c>
      <c r="AG190" s="111"/>
      <c r="AH190" s="112"/>
      <c r="AI190" s="112"/>
      <c r="AJ190" s="112"/>
      <c r="AK190" s="112"/>
      <c r="AL190" s="116"/>
      <c r="AM190" s="110">
        <f t="shared" si="65"/>
        <v>0</v>
      </c>
      <c r="AN190" s="111"/>
      <c r="AO190" s="112"/>
      <c r="AP190" s="116"/>
      <c r="AQ190" s="114">
        <f t="shared" si="66"/>
        <v>0</v>
      </c>
      <c r="AR190" s="119"/>
      <c r="AS190" s="119"/>
      <c r="AT190" s="119"/>
      <c r="AU190" s="119"/>
      <c r="AV190" s="119"/>
      <c r="AW190" s="119"/>
      <c r="AX190" s="114">
        <f t="shared" si="67"/>
        <v>0</v>
      </c>
      <c r="AY190" s="111"/>
      <c r="AZ190" s="112"/>
      <c r="BA190" s="112"/>
      <c r="BB190" s="112"/>
      <c r="BC190" s="112"/>
      <c r="BD190" s="112"/>
      <c r="BE190" s="112"/>
      <c r="BF190" s="112"/>
      <c r="BG190" s="112"/>
      <c r="BH190" s="112"/>
      <c r="BI190" s="112"/>
      <c r="BJ190" s="112"/>
      <c r="BK190" s="112"/>
      <c r="BL190" s="112"/>
      <c r="BM190" s="112"/>
      <c r="BN190" s="112"/>
      <c r="BO190" s="116"/>
      <c r="BP190" s="114">
        <f t="shared" si="68"/>
        <v>0</v>
      </c>
      <c r="BQ190" s="111"/>
      <c r="BR190" s="116"/>
      <c r="BS190" s="110">
        <f t="shared" si="69"/>
        <v>0</v>
      </c>
      <c r="BT190" s="111"/>
      <c r="BU190" s="116"/>
    </row>
    <row r="191" spans="1:73" s="2" customFormat="1" hidden="1" x14ac:dyDescent="0.25">
      <c r="A191" s="135"/>
      <c r="B191" s="185"/>
      <c r="C191" s="186"/>
      <c r="D191" s="187" t="s">
        <v>14</v>
      </c>
      <c r="E191" s="188"/>
      <c r="F191" s="186"/>
      <c r="G191" s="124">
        <f t="shared" si="290"/>
        <v>0</v>
      </c>
      <c r="H191" s="189">
        <f t="shared" si="217"/>
        <v>0</v>
      </c>
      <c r="I191" s="190"/>
      <c r="J191" s="191"/>
      <c r="K191" s="136"/>
      <c r="L191" s="192">
        <f t="shared" si="305"/>
        <v>0</v>
      </c>
      <c r="M191" s="190"/>
      <c r="N191" s="136"/>
      <c r="O191" s="192">
        <f t="shared" si="306"/>
        <v>0</v>
      </c>
      <c r="P191" s="190"/>
      <c r="Q191" s="136"/>
      <c r="R191" s="192">
        <f t="shared" si="307"/>
        <v>0</v>
      </c>
      <c r="S191" s="190"/>
      <c r="T191" s="136"/>
      <c r="U191" s="193"/>
      <c r="V191" s="194">
        <f t="shared" si="61"/>
        <v>0</v>
      </c>
      <c r="W191" s="193">
        <f t="shared" si="62"/>
        <v>0</v>
      </c>
      <c r="X191" s="190"/>
      <c r="Y191" s="254"/>
      <c r="Z191" s="191"/>
      <c r="AA191" s="191"/>
      <c r="AB191" s="136"/>
      <c r="AC191" s="193">
        <f t="shared" si="63"/>
        <v>0</v>
      </c>
      <c r="AD191" s="190"/>
      <c r="AE191" s="136"/>
      <c r="AF191" s="193">
        <f t="shared" si="64"/>
        <v>0</v>
      </c>
      <c r="AG191" s="190"/>
      <c r="AH191" s="191"/>
      <c r="AI191" s="191"/>
      <c r="AJ191" s="191"/>
      <c r="AK191" s="191"/>
      <c r="AL191" s="136"/>
      <c r="AM191" s="193">
        <f t="shared" si="65"/>
        <v>0</v>
      </c>
      <c r="AN191" s="190"/>
      <c r="AO191" s="191"/>
      <c r="AP191" s="136"/>
      <c r="AQ191" s="195">
        <f t="shared" si="66"/>
        <v>0</v>
      </c>
      <c r="AR191" s="195"/>
      <c r="AS191" s="195"/>
      <c r="AT191" s="195"/>
      <c r="AU191" s="195"/>
      <c r="AV191" s="195"/>
      <c r="AW191" s="195"/>
      <c r="AX191" s="195">
        <f t="shared" si="67"/>
        <v>0</v>
      </c>
      <c r="AY191" s="190"/>
      <c r="AZ191" s="191"/>
      <c r="BA191" s="191"/>
      <c r="BB191" s="191"/>
      <c r="BC191" s="191"/>
      <c r="BD191" s="191"/>
      <c r="BE191" s="191"/>
      <c r="BF191" s="191"/>
      <c r="BG191" s="191"/>
      <c r="BH191" s="191"/>
      <c r="BI191" s="191"/>
      <c r="BJ191" s="191"/>
      <c r="BK191" s="191"/>
      <c r="BL191" s="191"/>
      <c r="BM191" s="191"/>
      <c r="BN191" s="191"/>
      <c r="BO191" s="136"/>
      <c r="BP191" s="195">
        <f t="shared" si="68"/>
        <v>0</v>
      </c>
      <c r="BQ191" s="190"/>
      <c r="BR191" s="136"/>
      <c r="BS191" s="193">
        <f t="shared" si="69"/>
        <v>0</v>
      </c>
      <c r="BT191" s="190"/>
      <c r="BU191" s="136"/>
    </row>
    <row r="192" spans="1:73" s="6" customFormat="1" ht="14.25" hidden="1" x14ac:dyDescent="0.2">
      <c r="A192" s="158" t="s">
        <v>196</v>
      </c>
      <c r="B192" s="159"/>
      <c r="C192" s="160"/>
      <c r="D192" s="161" t="s">
        <v>15</v>
      </c>
      <c r="E192" s="162"/>
      <c r="F192" s="160"/>
      <c r="G192" s="163">
        <f>SUM(G193:G199)</f>
        <v>0</v>
      </c>
      <c r="H192" s="198">
        <f t="shared" si="217"/>
        <v>0</v>
      </c>
      <c r="I192" s="165">
        <f>SUM(I193:I199)</f>
        <v>0</v>
      </c>
      <c r="J192" s="166">
        <f t="shared" ref="J192:L192" si="308">SUM(J193:J199)</f>
        <v>0</v>
      </c>
      <c r="K192" s="167">
        <f t="shared" si="308"/>
        <v>0</v>
      </c>
      <c r="L192" s="164">
        <f t="shared" si="308"/>
        <v>0</v>
      </c>
      <c r="M192" s="165">
        <f>SUM(M193:M199)</f>
        <v>0</v>
      </c>
      <c r="N192" s="167">
        <f t="shared" ref="N192:O192" si="309">SUM(N193:N199)</f>
        <v>0</v>
      </c>
      <c r="O192" s="164">
        <f t="shared" si="309"/>
        <v>0</v>
      </c>
      <c r="P192" s="165">
        <f>SUM(P193:P199)</f>
        <v>0</v>
      </c>
      <c r="Q192" s="167">
        <f t="shared" ref="Q192:U192" si="310">SUM(Q193:Q199)</f>
        <v>0</v>
      </c>
      <c r="R192" s="164">
        <f t="shared" si="310"/>
        <v>0</v>
      </c>
      <c r="S192" s="165">
        <f t="shared" si="310"/>
        <v>0</v>
      </c>
      <c r="T192" s="167">
        <f t="shared" si="310"/>
        <v>0</v>
      </c>
      <c r="U192" s="164">
        <f t="shared" si="310"/>
        <v>0</v>
      </c>
      <c r="V192" s="163">
        <f t="shared" si="61"/>
        <v>0</v>
      </c>
      <c r="W192" s="164">
        <f t="shared" si="62"/>
        <v>0</v>
      </c>
      <c r="X192" s="165">
        <f>SUM(X193:X199)</f>
        <v>0</v>
      </c>
      <c r="Y192" s="255"/>
      <c r="Z192" s="166">
        <f t="shared" ref="Z192:AB192" si="311">SUM(Z193:Z199)</f>
        <v>0</v>
      </c>
      <c r="AA192" s="166">
        <f t="shared" si="311"/>
        <v>0</v>
      </c>
      <c r="AB192" s="167">
        <f t="shared" si="311"/>
        <v>0</v>
      </c>
      <c r="AC192" s="164">
        <f t="shared" si="63"/>
        <v>0</v>
      </c>
      <c r="AD192" s="165">
        <f>SUM(AD193:AD199)</f>
        <v>0</v>
      </c>
      <c r="AE192" s="167">
        <f t="shared" ref="AE192" si="312">SUM(AE193:AE199)</f>
        <v>0</v>
      </c>
      <c r="AF192" s="164">
        <f t="shared" si="64"/>
        <v>0</v>
      </c>
      <c r="AG192" s="165">
        <f>SUM(AG193:AG199)</f>
        <v>0</v>
      </c>
      <c r="AH192" s="166">
        <f t="shared" ref="AH192:AI192" si="313">SUM(AH193:AH199)</f>
        <v>0</v>
      </c>
      <c r="AI192" s="166">
        <f t="shared" si="313"/>
        <v>0</v>
      </c>
      <c r="AJ192" s="166">
        <f>SUM(AJ193:AJ199)</f>
        <v>0</v>
      </c>
      <c r="AK192" s="166">
        <f>SUM(AK193:AK199)</f>
        <v>0</v>
      </c>
      <c r="AL192" s="167">
        <f t="shared" ref="AL192" si="314">SUM(AL193:AL199)</f>
        <v>0</v>
      </c>
      <c r="AM192" s="164">
        <f t="shared" si="65"/>
        <v>0</v>
      </c>
      <c r="AN192" s="165">
        <f>SUM(AN193:AN199)</f>
        <v>0</v>
      </c>
      <c r="AO192" s="166">
        <f t="shared" ref="AO192:AP192" si="315">SUM(AO193:AO199)</f>
        <v>0</v>
      </c>
      <c r="AP192" s="167">
        <f t="shared" si="315"/>
        <v>0</v>
      </c>
      <c r="AQ192" s="196">
        <f t="shared" si="66"/>
        <v>0</v>
      </c>
      <c r="AR192" s="196">
        <f>SUM(AR193:AR199)</f>
        <v>0</v>
      </c>
      <c r="AS192" s="196">
        <f t="shared" ref="AS192:AV192" si="316">SUM(AS193:AS199)</f>
        <v>0</v>
      </c>
      <c r="AT192" s="196">
        <f t="shared" si="316"/>
        <v>0</v>
      </c>
      <c r="AU192" s="196">
        <f t="shared" si="316"/>
        <v>0</v>
      </c>
      <c r="AV192" s="196">
        <f t="shared" si="316"/>
        <v>0</v>
      </c>
      <c r="AW192" s="196">
        <f>SUM(AW193:AW199)</f>
        <v>0</v>
      </c>
      <c r="AX192" s="196">
        <f t="shared" si="67"/>
        <v>0</v>
      </c>
      <c r="AY192" s="165">
        <f>SUM(AY193:AY199)</f>
        <v>0</v>
      </c>
      <c r="AZ192" s="166">
        <f t="shared" ref="AZ192:BO192" si="317">SUM(AZ193:AZ199)</f>
        <v>0</v>
      </c>
      <c r="BA192" s="166">
        <f t="shared" si="317"/>
        <v>0</v>
      </c>
      <c r="BB192" s="166">
        <f t="shared" si="317"/>
        <v>0</v>
      </c>
      <c r="BC192" s="166">
        <f t="shared" si="317"/>
        <v>0</v>
      </c>
      <c r="BD192" s="166">
        <f t="shared" si="317"/>
        <v>0</v>
      </c>
      <c r="BE192" s="166">
        <f t="shared" si="317"/>
        <v>0</v>
      </c>
      <c r="BF192" s="166">
        <f t="shared" si="317"/>
        <v>0</v>
      </c>
      <c r="BG192" s="166">
        <f t="shared" si="317"/>
        <v>0</v>
      </c>
      <c r="BH192" s="166">
        <f t="shared" si="317"/>
        <v>0</v>
      </c>
      <c r="BI192" s="166">
        <f t="shared" si="317"/>
        <v>0</v>
      </c>
      <c r="BJ192" s="166">
        <f t="shared" si="317"/>
        <v>0</v>
      </c>
      <c r="BK192" s="166">
        <f t="shared" si="317"/>
        <v>0</v>
      </c>
      <c r="BL192" s="166">
        <f t="shared" si="317"/>
        <v>0</v>
      </c>
      <c r="BM192" s="166"/>
      <c r="BN192" s="166">
        <f t="shared" si="317"/>
        <v>0</v>
      </c>
      <c r="BO192" s="167">
        <f t="shared" si="317"/>
        <v>0</v>
      </c>
      <c r="BP192" s="196">
        <f t="shared" si="68"/>
        <v>0</v>
      </c>
      <c r="BQ192" s="165">
        <f>SUM(BQ193:BQ199)</f>
        <v>0</v>
      </c>
      <c r="BR192" s="167">
        <f t="shared" ref="BR192" si="318">SUM(BR193:BR199)</f>
        <v>0</v>
      </c>
      <c r="BS192" s="164">
        <f t="shared" si="69"/>
        <v>0</v>
      </c>
      <c r="BT192" s="165">
        <f>SUM(BT193:BT199)</f>
        <v>0</v>
      </c>
      <c r="BU192" s="167">
        <f t="shared" ref="BU192" si="319">SUM(BU193:BU199)</f>
        <v>0</v>
      </c>
    </row>
    <row r="193" spans="1:73" s="2" customFormat="1" hidden="1" x14ac:dyDescent="0.25">
      <c r="A193" s="89"/>
      <c r="B193" s="90">
        <v>101</v>
      </c>
      <c r="C193" s="91" t="s">
        <v>31</v>
      </c>
      <c r="D193" s="176" t="s">
        <v>15</v>
      </c>
      <c r="E193" s="177"/>
      <c r="F193" s="91"/>
      <c r="G193" s="94">
        <f t="shared" ref="G193:G214" si="320">SUM(U193,R193,O193,L193,H193)</f>
        <v>0</v>
      </c>
      <c r="H193" s="178">
        <f t="shared" si="217"/>
        <v>0</v>
      </c>
      <c r="I193" s="96"/>
      <c r="J193" s="97"/>
      <c r="K193" s="101"/>
      <c r="L193" s="95">
        <f t="shared" ref="L193:L199" si="321">SUM(M193:N193)</f>
        <v>0</v>
      </c>
      <c r="M193" s="96"/>
      <c r="N193" s="101"/>
      <c r="O193" s="95">
        <f t="shared" ref="O193:O199" si="322">SUM(P193:Q193)</f>
        <v>0</v>
      </c>
      <c r="P193" s="96"/>
      <c r="Q193" s="101"/>
      <c r="R193" s="95">
        <f t="shared" ref="R193:R199" si="323">SUM(S193:T193)</f>
        <v>0</v>
      </c>
      <c r="S193" s="96"/>
      <c r="T193" s="101"/>
      <c r="U193" s="179"/>
      <c r="V193" s="104">
        <f t="shared" si="61"/>
        <v>0</v>
      </c>
      <c r="W193" s="95">
        <f t="shared" si="62"/>
        <v>0</v>
      </c>
      <c r="X193" s="96"/>
      <c r="Y193" s="249"/>
      <c r="Z193" s="97"/>
      <c r="AA193" s="97"/>
      <c r="AB193" s="101"/>
      <c r="AC193" s="95">
        <f t="shared" si="63"/>
        <v>0</v>
      </c>
      <c r="AD193" s="96"/>
      <c r="AE193" s="101"/>
      <c r="AF193" s="95">
        <f t="shared" si="64"/>
        <v>0</v>
      </c>
      <c r="AG193" s="96"/>
      <c r="AH193" s="97"/>
      <c r="AI193" s="97"/>
      <c r="AJ193" s="97"/>
      <c r="AK193" s="97"/>
      <c r="AL193" s="101"/>
      <c r="AM193" s="95">
        <f t="shared" si="65"/>
        <v>0</v>
      </c>
      <c r="AN193" s="96"/>
      <c r="AO193" s="97"/>
      <c r="AP193" s="101"/>
      <c r="AQ193" s="99">
        <f t="shared" si="66"/>
        <v>0</v>
      </c>
      <c r="AR193" s="105"/>
      <c r="AS193" s="105"/>
      <c r="AT193" s="105"/>
      <c r="AU193" s="105"/>
      <c r="AV193" s="105"/>
      <c r="AW193" s="105"/>
      <c r="AX193" s="99">
        <f t="shared" si="67"/>
        <v>0</v>
      </c>
      <c r="AY193" s="96"/>
      <c r="AZ193" s="97"/>
      <c r="BA193" s="97"/>
      <c r="BB193" s="97"/>
      <c r="BC193" s="97"/>
      <c r="BD193" s="97"/>
      <c r="BE193" s="97"/>
      <c r="BF193" s="97"/>
      <c r="BG193" s="97"/>
      <c r="BH193" s="97"/>
      <c r="BI193" s="97"/>
      <c r="BJ193" s="97"/>
      <c r="BK193" s="97"/>
      <c r="BL193" s="97"/>
      <c r="BM193" s="97"/>
      <c r="BN193" s="97"/>
      <c r="BO193" s="101"/>
      <c r="BP193" s="99">
        <f t="shared" si="68"/>
        <v>0</v>
      </c>
      <c r="BQ193" s="96"/>
      <c r="BR193" s="101"/>
      <c r="BS193" s="95">
        <f t="shared" si="69"/>
        <v>0</v>
      </c>
      <c r="BT193" s="96"/>
      <c r="BU193" s="101"/>
    </row>
    <row r="194" spans="1:73" s="2" customFormat="1" hidden="1" x14ac:dyDescent="0.25">
      <c r="A194" s="89"/>
      <c r="B194" s="106">
        <v>186</v>
      </c>
      <c r="C194" s="107" t="s">
        <v>193</v>
      </c>
      <c r="D194" s="181" t="s">
        <v>15</v>
      </c>
      <c r="E194" s="182"/>
      <c r="F194" s="107"/>
      <c r="G194" s="94">
        <f t="shared" si="320"/>
        <v>0</v>
      </c>
      <c r="H194" s="184">
        <f t="shared" si="217"/>
        <v>0</v>
      </c>
      <c r="I194" s="111"/>
      <c r="J194" s="112"/>
      <c r="K194" s="116"/>
      <c r="L194" s="110">
        <f t="shared" si="321"/>
        <v>0</v>
      </c>
      <c r="M194" s="111"/>
      <c r="N194" s="116"/>
      <c r="O194" s="110">
        <f>SUM(P194:Q194)</f>
        <v>0</v>
      </c>
      <c r="P194" s="111"/>
      <c r="Q194" s="116"/>
      <c r="R194" s="110">
        <f t="shared" si="323"/>
        <v>0</v>
      </c>
      <c r="S194" s="111"/>
      <c r="T194" s="116"/>
      <c r="U194" s="183"/>
      <c r="V194" s="94">
        <f t="shared" si="61"/>
        <v>0</v>
      </c>
      <c r="W194" s="110">
        <f t="shared" si="62"/>
        <v>0</v>
      </c>
      <c r="X194" s="111"/>
      <c r="Y194" s="250"/>
      <c r="Z194" s="112"/>
      <c r="AA194" s="112"/>
      <c r="AB194" s="116"/>
      <c r="AC194" s="110">
        <f t="shared" si="63"/>
        <v>0</v>
      </c>
      <c r="AD194" s="111"/>
      <c r="AE194" s="116"/>
      <c r="AF194" s="110">
        <f t="shared" si="64"/>
        <v>0</v>
      </c>
      <c r="AG194" s="111"/>
      <c r="AH194" s="112"/>
      <c r="AI194" s="112"/>
      <c r="AJ194" s="112"/>
      <c r="AK194" s="112"/>
      <c r="AL194" s="116"/>
      <c r="AM194" s="110">
        <f t="shared" si="65"/>
        <v>0</v>
      </c>
      <c r="AN194" s="111"/>
      <c r="AO194" s="112"/>
      <c r="AP194" s="116"/>
      <c r="AQ194" s="114">
        <f t="shared" si="66"/>
        <v>0</v>
      </c>
      <c r="AR194" s="119"/>
      <c r="AS194" s="119"/>
      <c r="AT194" s="119"/>
      <c r="AU194" s="119"/>
      <c r="AV194" s="119"/>
      <c r="AW194" s="119"/>
      <c r="AX194" s="114">
        <f t="shared" si="67"/>
        <v>0</v>
      </c>
      <c r="AY194" s="111"/>
      <c r="AZ194" s="112"/>
      <c r="BA194" s="112"/>
      <c r="BB194" s="112"/>
      <c r="BC194" s="112"/>
      <c r="BD194" s="112"/>
      <c r="BE194" s="112"/>
      <c r="BF194" s="112"/>
      <c r="BG194" s="112"/>
      <c r="BH194" s="112"/>
      <c r="BI194" s="112"/>
      <c r="BJ194" s="112"/>
      <c r="BK194" s="112"/>
      <c r="BL194" s="112"/>
      <c r="BM194" s="112"/>
      <c r="BN194" s="112"/>
      <c r="BO194" s="116"/>
      <c r="BP194" s="114">
        <f t="shared" si="68"/>
        <v>0</v>
      </c>
      <c r="BQ194" s="111"/>
      <c r="BR194" s="116"/>
      <c r="BS194" s="110">
        <f t="shared" si="69"/>
        <v>0</v>
      </c>
      <c r="BT194" s="111"/>
      <c r="BU194" s="116"/>
    </row>
    <row r="195" spans="1:73" s="2" customFormat="1" hidden="1" x14ac:dyDescent="0.25">
      <c r="A195" s="89"/>
      <c r="B195" s="106">
        <v>163</v>
      </c>
      <c r="C195" s="107" t="s">
        <v>71</v>
      </c>
      <c r="D195" s="181" t="s">
        <v>15</v>
      </c>
      <c r="E195" s="182">
        <v>21</v>
      </c>
      <c r="F195" s="107" t="s">
        <v>214</v>
      </c>
      <c r="G195" s="94">
        <f t="shared" si="320"/>
        <v>0</v>
      </c>
      <c r="H195" s="184">
        <f t="shared" ref="H195:H214" si="324">SUM(I195:K195)</f>
        <v>0</v>
      </c>
      <c r="I195" s="111"/>
      <c r="J195" s="112"/>
      <c r="K195" s="116"/>
      <c r="L195" s="110">
        <f t="shared" si="321"/>
        <v>0</v>
      </c>
      <c r="M195" s="111"/>
      <c r="N195" s="116"/>
      <c r="O195" s="110">
        <f t="shared" si="322"/>
        <v>0</v>
      </c>
      <c r="P195" s="111"/>
      <c r="Q195" s="116"/>
      <c r="R195" s="110">
        <f t="shared" si="323"/>
        <v>0</v>
      </c>
      <c r="S195" s="111"/>
      <c r="T195" s="116"/>
      <c r="U195" s="183"/>
      <c r="V195" s="94">
        <f t="shared" si="61"/>
        <v>0</v>
      </c>
      <c r="W195" s="110">
        <f t="shared" si="62"/>
        <v>0</v>
      </c>
      <c r="X195" s="111"/>
      <c r="Y195" s="250"/>
      <c r="Z195" s="112"/>
      <c r="AA195" s="112"/>
      <c r="AB195" s="116"/>
      <c r="AC195" s="110">
        <f t="shared" si="63"/>
        <v>0</v>
      </c>
      <c r="AD195" s="111"/>
      <c r="AE195" s="116"/>
      <c r="AF195" s="110">
        <f t="shared" si="64"/>
        <v>0</v>
      </c>
      <c r="AG195" s="111"/>
      <c r="AH195" s="112"/>
      <c r="AI195" s="112"/>
      <c r="AJ195" s="112"/>
      <c r="AK195" s="112"/>
      <c r="AL195" s="116"/>
      <c r="AM195" s="110">
        <f t="shared" si="65"/>
        <v>0</v>
      </c>
      <c r="AN195" s="111"/>
      <c r="AO195" s="112"/>
      <c r="AP195" s="116"/>
      <c r="AQ195" s="114">
        <f t="shared" si="66"/>
        <v>0</v>
      </c>
      <c r="AR195" s="119"/>
      <c r="AS195" s="119"/>
      <c r="AT195" s="119"/>
      <c r="AU195" s="119"/>
      <c r="AV195" s="119"/>
      <c r="AW195" s="119"/>
      <c r="AX195" s="114">
        <f t="shared" si="67"/>
        <v>0</v>
      </c>
      <c r="AY195" s="111"/>
      <c r="AZ195" s="112"/>
      <c r="BA195" s="112"/>
      <c r="BB195" s="112"/>
      <c r="BC195" s="112"/>
      <c r="BD195" s="112"/>
      <c r="BE195" s="112"/>
      <c r="BF195" s="112"/>
      <c r="BG195" s="112"/>
      <c r="BH195" s="112"/>
      <c r="BI195" s="112"/>
      <c r="BJ195" s="112"/>
      <c r="BK195" s="112"/>
      <c r="BL195" s="112"/>
      <c r="BM195" s="112"/>
      <c r="BN195" s="112"/>
      <c r="BO195" s="116"/>
      <c r="BP195" s="114">
        <f t="shared" si="68"/>
        <v>0</v>
      </c>
      <c r="BQ195" s="111"/>
      <c r="BR195" s="116"/>
      <c r="BS195" s="110">
        <f t="shared" si="69"/>
        <v>0</v>
      </c>
      <c r="BT195" s="111"/>
      <c r="BU195" s="116"/>
    </row>
    <row r="196" spans="1:73" s="2" customFormat="1" hidden="1" x14ac:dyDescent="0.25">
      <c r="A196" s="89"/>
      <c r="B196" s="106">
        <v>155</v>
      </c>
      <c r="C196" s="107" t="s">
        <v>201</v>
      </c>
      <c r="D196" s="181" t="s">
        <v>15</v>
      </c>
      <c r="E196" s="182">
        <v>21</v>
      </c>
      <c r="F196" s="107" t="s">
        <v>214</v>
      </c>
      <c r="G196" s="94">
        <f t="shared" si="320"/>
        <v>0</v>
      </c>
      <c r="H196" s="184">
        <f t="shared" si="324"/>
        <v>0</v>
      </c>
      <c r="I196" s="111"/>
      <c r="J196" s="112"/>
      <c r="K196" s="116"/>
      <c r="L196" s="110">
        <f t="shared" si="321"/>
        <v>0</v>
      </c>
      <c r="M196" s="111"/>
      <c r="N196" s="116"/>
      <c r="O196" s="110">
        <f t="shared" si="322"/>
        <v>0</v>
      </c>
      <c r="P196" s="111"/>
      <c r="Q196" s="116"/>
      <c r="R196" s="110">
        <f t="shared" si="323"/>
        <v>0</v>
      </c>
      <c r="S196" s="111"/>
      <c r="T196" s="116"/>
      <c r="U196" s="183"/>
      <c r="V196" s="94">
        <f t="shared" si="61"/>
        <v>0</v>
      </c>
      <c r="W196" s="110">
        <f t="shared" si="62"/>
        <v>0</v>
      </c>
      <c r="X196" s="111"/>
      <c r="Y196" s="250"/>
      <c r="Z196" s="112"/>
      <c r="AA196" s="112"/>
      <c r="AB196" s="116"/>
      <c r="AC196" s="110">
        <f t="shared" si="63"/>
        <v>0</v>
      </c>
      <c r="AD196" s="111"/>
      <c r="AE196" s="116"/>
      <c r="AF196" s="110">
        <f t="shared" si="64"/>
        <v>0</v>
      </c>
      <c r="AG196" s="111"/>
      <c r="AH196" s="112"/>
      <c r="AI196" s="112"/>
      <c r="AJ196" s="112"/>
      <c r="AK196" s="112"/>
      <c r="AL196" s="116"/>
      <c r="AM196" s="110">
        <f t="shared" si="65"/>
        <v>0</v>
      </c>
      <c r="AN196" s="111"/>
      <c r="AO196" s="112"/>
      <c r="AP196" s="116"/>
      <c r="AQ196" s="114">
        <f t="shared" si="66"/>
        <v>0</v>
      </c>
      <c r="AR196" s="119"/>
      <c r="AS196" s="119"/>
      <c r="AT196" s="119"/>
      <c r="AU196" s="119"/>
      <c r="AV196" s="119"/>
      <c r="AW196" s="119"/>
      <c r="AX196" s="114">
        <f t="shared" si="67"/>
        <v>0</v>
      </c>
      <c r="AY196" s="111"/>
      <c r="AZ196" s="112"/>
      <c r="BA196" s="112"/>
      <c r="BB196" s="112"/>
      <c r="BC196" s="112"/>
      <c r="BD196" s="112"/>
      <c r="BE196" s="112"/>
      <c r="BF196" s="112"/>
      <c r="BG196" s="112"/>
      <c r="BH196" s="112"/>
      <c r="BI196" s="112"/>
      <c r="BJ196" s="112"/>
      <c r="BK196" s="112"/>
      <c r="BL196" s="112"/>
      <c r="BM196" s="112"/>
      <c r="BN196" s="112"/>
      <c r="BO196" s="116"/>
      <c r="BP196" s="114">
        <f t="shared" si="68"/>
        <v>0</v>
      </c>
      <c r="BQ196" s="111"/>
      <c r="BR196" s="116"/>
      <c r="BS196" s="110">
        <f t="shared" si="69"/>
        <v>0</v>
      </c>
      <c r="BT196" s="111"/>
      <c r="BU196" s="116"/>
    </row>
    <row r="197" spans="1:73" s="2" customFormat="1" hidden="1" x14ac:dyDescent="0.25">
      <c r="A197" s="89"/>
      <c r="B197" s="106"/>
      <c r="C197" s="107"/>
      <c r="D197" s="181" t="s">
        <v>15</v>
      </c>
      <c r="E197" s="182"/>
      <c r="F197" s="107"/>
      <c r="G197" s="94">
        <f t="shared" si="320"/>
        <v>0</v>
      </c>
      <c r="H197" s="184">
        <f t="shared" si="324"/>
        <v>0</v>
      </c>
      <c r="I197" s="111"/>
      <c r="J197" s="112"/>
      <c r="K197" s="116"/>
      <c r="L197" s="110">
        <f t="shared" si="321"/>
        <v>0</v>
      </c>
      <c r="M197" s="111"/>
      <c r="N197" s="116"/>
      <c r="O197" s="110">
        <f t="shared" si="322"/>
        <v>0</v>
      </c>
      <c r="P197" s="111"/>
      <c r="Q197" s="116"/>
      <c r="R197" s="110">
        <f t="shared" si="323"/>
        <v>0</v>
      </c>
      <c r="S197" s="111"/>
      <c r="T197" s="116"/>
      <c r="U197" s="183"/>
      <c r="V197" s="94">
        <f t="shared" si="61"/>
        <v>0</v>
      </c>
      <c r="W197" s="110">
        <f t="shared" si="62"/>
        <v>0</v>
      </c>
      <c r="X197" s="111"/>
      <c r="Y197" s="250"/>
      <c r="Z197" s="112"/>
      <c r="AA197" s="112"/>
      <c r="AB197" s="116"/>
      <c r="AC197" s="110">
        <f t="shared" si="63"/>
        <v>0</v>
      </c>
      <c r="AD197" s="111"/>
      <c r="AE197" s="116"/>
      <c r="AF197" s="110">
        <f t="shared" si="64"/>
        <v>0</v>
      </c>
      <c r="AG197" s="111"/>
      <c r="AH197" s="112"/>
      <c r="AI197" s="112"/>
      <c r="AJ197" s="112"/>
      <c r="AK197" s="112"/>
      <c r="AL197" s="116"/>
      <c r="AM197" s="110">
        <f t="shared" si="65"/>
        <v>0</v>
      </c>
      <c r="AN197" s="111"/>
      <c r="AO197" s="112"/>
      <c r="AP197" s="116"/>
      <c r="AQ197" s="114">
        <f t="shared" si="66"/>
        <v>0</v>
      </c>
      <c r="AR197" s="119"/>
      <c r="AS197" s="119"/>
      <c r="AT197" s="119"/>
      <c r="AU197" s="119"/>
      <c r="AV197" s="119"/>
      <c r="AW197" s="119"/>
      <c r="AX197" s="114">
        <f t="shared" si="67"/>
        <v>0</v>
      </c>
      <c r="AY197" s="111"/>
      <c r="AZ197" s="112"/>
      <c r="BA197" s="112"/>
      <c r="BB197" s="112"/>
      <c r="BC197" s="112"/>
      <c r="BD197" s="112"/>
      <c r="BE197" s="112"/>
      <c r="BF197" s="112"/>
      <c r="BG197" s="112"/>
      <c r="BH197" s="112"/>
      <c r="BI197" s="112"/>
      <c r="BJ197" s="112"/>
      <c r="BK197" s="112"/>
      <c r="BL197" s="112"/>
      <c r="BM197" s="112"/>
      <c r="BN197" s="112"/>
      <c r="BO197" s="116"/>
      <c r="BP197" s="114">
        <f t="shared" si="68"/>
        <v>0</v>
      </c>
      <c r="BQ197" s="111"/>
      <c r="BR197" s="116"/>
      <c r="BS197" s="110">
        <f t="shared" si="69"/>
        <v>0</v>
      </c>
      <c r="BT197" s="111"/>
      <c r="BU197" s="116"/>
    </row>
    <row r="198" spans="1:73" s="2" customFormat="1" hidden="1" x14ac:dyDescent="0.25">
      <c r="A198" s="89"/>
      <c r="B198" s="106"/>
      <c r="C198" s="107"/>
      <c r="D198" s="181" t="s">
        <v>15</v>
      </c>
      <c r="E198" s="182"/>
      <c r="F198" s="107"/>
      <c r="G198" s="94">
        <f t="shared" si="320"/>
        <v>0</v>
      </c>
      <c r="H198" s="184">
        <f t="shared" si="324"/>
        <v>0</v>
      </c>
      <c r="I198" s="111"/>
      <c r="J198" s="112"/>
      <c r="K198" s="116"/>
      <c r="L198" s="110">
        <f t="shared" si="321"/>
        <v>0</v>
      </c>
      <c r="M198" s="111"/>
      <c r="N198" s="116"/>
      <c r="O198" s="110">
        <f t="shared" si="322"/>
        <v>0</v>
      </c>
      <c r="P198" s="111"/>
      <c r="Q198" s="116"/>
      <c r="R198" s="110">
        <f t="shared" si="323"/>
        <v>0</v>
      </c>
      <c r="S198" s="111"/>
      <c r="T198" s="116"/>
      <c r="U198" s="183"/>
      <c r="V198" s="94">
        <f t="shared" si="61"/>
        <v>0</v>
      </c>
      <c r="W198" s="110">
        <f t="shared" si="62"/>
        <v>0</v>
      </c>
      <c r="X198" s="111"/>
      <c r="Y198" s="250"/>
      <c r="Z198" s="112"/>
      <c r="AA198" s="112"/>
      <c r="AB198" s="116"/>
      <c r="AC198" s="110">
        <f t="shared" si="63"/>
        <v>0</v>
      </c>
      <c r="AD198" s="111"/>
      <c r="AE198" s="116"/>
      <c r="AF198" s="110">
        <f t="shared" si="64"/>
        <v>0</v>
      </c>
      <c r="AG198" s="111"/>
      <c r="AH198" s="112"/>
      <c r="AI198" s="112"/>
      <c r="AJ198" s="112"/>
      <c r="AK198" s="112"/>
      <c r="AL198" s="116"/>
      <c r="AM198" s="110">
        <f t="shared" si="65"/>
        <v>0</v>
      </c>
      <c r="AN198" s="111"/>
      <c r="AO198" s="112"/>
      <c r="AP198" s="116"/>
      <c r="AQ198" s="114">
        <f t="shared" si="66"/>
        <v>0</v>
      </c>
      <c r="AR198" s="119"/>
      <c r="AS198" s="119"/>
      <c r="AT198" s="119"/>
      <c r="AU198" s="119"/>
      <c r="AV198" s="119"/>
      <c r="AW198" s="119"/>
      <c r="AX198" s="114">
        <f t="shared" si="67"/>
        <v>0</v>
      </c>
      <c r="AY198" s="111"/>
      <c r="AZ198" s="112"/>
      <c r="BA198" s="112"/>
      <c r="BB198" s="112"/>
      <c r="BC198" s="112"/>
      <c r="BD198" s="112"/>
      <c r="BE198" s="112"/>
      <c r="BF198" s="112"/>
      <c r="BG198" s="112"/>
      <c r="BH198" s="112"/>
      <c r="BI198" s="112"/>
      <c r="BJ198" s="112"/>
      <c r="BK198" s="112"/>
      <c r="BL198" s="112"/>
      <c r="BM198" s="112"/>
      <c r="BN198" s="112"/>
      <c r="BO198" s="116"/>
      <c r="BP198" s="114">
        <f t="shared" si="68"/>
        <v>0</v>
      </c>
      <c r="BQ198" s="111"/>
      <c r="BR198" s="116"/>
      <c r="BS198" s="110">
        <f t="shared" si="69"/>
        <v>0</v>
      </c>
      <c r="BT198" s="111"/>
      <c r="BU198" s="116"/>
    </row>
    <row r="199" spans="1:73" s="2" customFormat="1" hidden="1" x14ac:dyDescent="0.25">
      <c r="A199" s="135"/>
      <c r="B199" s="185"/>
      <c r="C199" s="186"/>
      <c r="D199" s="187" t="s">
        <v>15</v>
      </c>
      <c r="E199" s="188"/>
      <c r="F199" s="186"/>
      <c r="G199" s="124">
        <f t="shared" si="320"/>
        <v>0</v>
      </c>
      <c r="H199" s="189">
        <f t="shared" si="324"/>
        <v>0</v>
      </c>
      <c r="I199" s="190"/>
      <c r="J199" s="191"/>
      <c r="K199" s="136"/>
      <c r="L199" s="192">
        <f t="shared" si="321"/>
        <v>0</v>
      </c>
      <c r="M199" s="190"/>
      <c r="N199" s="136"/>
      <c r="O199" s="192">
        <f t="shared" si="322"/>
        <v>0</v>
      </c>
      <c r="P199" s="190"/>
      <c r="Q199" s="136"/>
      <c r="R199" s="192">
        <f t="shared" si="323"/>
        <v>0</v>
      </c>
      <c r="S199" s="190"/>
      <c r="T199" s="136"/>
      <c r="U199" s="193"/>
      <c r="V199" s="194">
        <f t="shared" ref="V199:V214" si="325">SUM(W199,AC199,AF199,AM199,AQ199,AX199,BP199,BS199)</f>
        <v>0</v>
      </c>
      <c r="W199" s="193">
        <f t="shared" ref="W199:W214" si="326">SUM(X199:AB199)</f>
        <v>0</v>
      </c>
      <c r="X199" s="190"/>
      <c r="Y199" s="254"/>
      <c r="Z199" s="191"/>
      <c r="AA199" s="191"/>
      <c r="AB199" s="136"/>
      <c r="AC199" s="193">
        <f t="shared" ref="AC199:AC214" si="327">SUM(AD199:AE199)</f>
        <v>0</v>
      </c>
      <c r="AD199" s="190"/>
      <c r="AE199" s="136"/>
      <c r="AF199" s="193">
        <f t="shared" ref="AF199:AF214" si="328">SUM(AG199:AL199)</f>
        <v>0</v>
      </c>
      <c r="AG199" s="190"/>
      <c r="AH199" s="191"/>
      <c r="AI199" s="191"/>
      <c r="AJ199" s="191"/>
      <c r="AK199" s="191"/>
      <c r="AL199" s="136"/>
      <c r="AM199" s="193">
        <f t="shared" ref="AM199:AM214" si="329">SUM(AN199:AP199)</f>
        <v>0</v>
      </c>
      <c r="AN199" s="190"/>
      <c r="AO199" s="191"/>
      <c r="AP199" s="136"/>
      <c r="AQ199" s="195">
        <f t="shared" ref="AQ199:AQ214" si="330">SUM(AR199:AW199)</f>
        <v>0</v>
      </c>
      <c r="AR199" s="195"/>
      <c r="AS199" s="195"/>
      <c r="AT199" s="195"/>
      <c r="AU199" s="195"/>
      <c r="AV199" s="195"/>
      <c r="AW199" s="195"/>
      <c r="AX199" s="195">
        <f t="shared" ref="AX199:AX214" si="331">SUM(AY199:BO199)</f>
        <v>0</v>
      </c>
      <c r="AY199" s="190"/>
      <c r="AZ199" s="191"/>
      <c r="BA199" s="191"/>
      <c r="BB199" s="191"/>
      <c r="BC199" s="191"/>
      <c r="BD199" s="191"/>
      <c r="BE199" s="191"/>
      <c r="BF199" s="191"/>
      <c r="BG199" s="191"/>
      <c r="BH199" s="191"/>
      <c r="BI199" s="191"/>
      <c r="BJ199" s="191"/>
      <c r="BK199" s="191"/>
      <c r="BL199" s="191"/>
      <c r="BM199" s="191"/>
      <c r="BN199" s="191"/>
      <c r="BO199" s="136"/>
      <c r="BP199" s="195">
        <f t="shared" ref="BP199:BP214" si="332">SUM(BQ199:BR199)</f>
        <v>0</v>
      </c>
      <c r="BQ199" s="190"/>
      <c r="BR199" s="136"/>
      <c r="BS199" s="193">
        <f t="shared" ref="BS199:BS214" si="333">SUM(BT199:BU199)</f>
        <v>0</v>
      </c>
      <c r="BT199" s="190"/>
      <c r="BU199" s="136"/>
    </row>
    <row r="200" spans="1:73" s="6" customFormat="1" ht="14.25" hidden="1" x14ac:dyDescent="0.2">
      <c r="A200" s="158" t="s">
        <v>197</v>
      </c>
      <c r="B200" s="159"/>
      <c r="C200" s="160"/>
      <c r="D200" s="161" t="s">
        <v>16</v>
      </c>
      <c r="E200" s="162"/>
      <c r="F200" s="160"/>
      <c r="G200" s="163">
        <f>SUM(G201:G207)</f>
        <v>0</v>
      </c>
      <c r="H200" s="198">
        <f t="shared" si="324"/>
        <v>0</v>
      </c>
      <c r="I200" s="165">
        <f>SUM(I201:I207)</f>
        <v>0</v>
      </c>
      <c r="J200" s="166">
        <f t="shared" ref="J200:L200" si="334">SUM(J201:J207)</f>
        <v>0</v>
      </c>
      <c r="K200" s="167">
        <f t="shared" si="334"/>
        <v>0</v>
      </c>
      <c r="L200" s="164">
        <f t="shared" si="334"/>
        <v>0</v>
      </c>
      <c r="M200" s="165">
        <f>SUM(M201:M207)</f>
        <v>0</v>
      </c>
      <c r="N200" s="167">
        <f t="shared" ref="N200:O200" si="335">SUM(N201:N207)</f>
        <v>0</v>
      </c>
      <c r="O200" s="164">
        <f t="shared" si="335"/>
        <v>0</v>
      </c>
      <c r="P200" s="165">
        <f>SUM(P201:P207)</f>
        <v>0</v>
      </c>
      <c r="Q200" s="167">
        <f t="shared" ref="Q200:U200" si="336">SUM(Q201:Q207)</f>
        <v>0</v>
      </c>
      <c r="R200" s="164">
        <f t="shared" si="336"/>
        <v>0</v>
      </c>
      <c r="S200" s="165">
        <f t="shared" si="336"/>
        <v>0</v>
      </c>
      <c r="T200" s="167">
        <f t="shared" si="336"/>
        <v>0</v>
      </c>
      <c r="U200" s="164">
        <f t="shared" si="336"/>
        <v>0</v>
      </c>
      <c r="V200" s="163">
        <f t="shared" si="325"/>
        <v>0</v>
      </c>
      <c r="W200" s="164">
        <f t="shared" si="326"/>
        <v>0</v>
      </c>
      <c r="X200" s="165">
        <f>SUM(X201:X207)</f>
        <v>0</v>
      </c>
      <c r="Y200" s="255"/>
      <c r="Z200" s="166">
        <f t="shared" ref="Z200:AB200" si="337">SUM(Z201:Z207)</f>
        <v>0</v>
      </c>
      <c r="AA200" s="166">
        <f t="shared" si="337"/>
        <v>0</v>
      </c>
      <c r="AB200" s="167">
        <f t="shared" si="337"/>
        <v>0</v>
      </c>
      <c r="AC200" s="164">
        <f t="shared" si="327"/>
        <v>0</v>
      </c>
      <c r="AD200" s="165">
        <f>SUM(AD201:AD207)</f>
        <v>0</v>
      </c>
      <c r="AE200" s="167">
        <f t="shared" ref="AE200" si="338">SUM(AE201:AE207)</f>
        <v>0</v>
      </c>
      <c r="AF200" s="164">
        <f t="shared" si="328"/>
        <v>0</v>
      </c>
      <c r="AG200" s="165">
        <f>SUM(AG201:AG207)</f>
        <v>0</v>
      </c>
      <c r="AH200" s="166">
        <f t="shared" ref="AH200:AI200" si="339">SUM(AH201:AH207)</f>
        <v>0</v>
      </c>
      <c r="AI200" s="166">
        <f t="shared" si="339"/>
        <v>0</v>
      </c>
      <c r="AJ200" s="166">
        <f>SUM(AJ201:AJ207)</f>
        <v>0</v>
      </c>
      <c r="AK200" s="166">
        <f>SUM(AK201:AK207)</f>
        <v>0</v>
      </c>
      <c r="AL200" s="167">
        <f t="shared" ref="AL200" si="340">SUM(AL201:AL207)</f>
        <v>0</v>
      </c>
      <c r="AM200" s="164">
        <f>SUM(AN200:AP200)</f>
        <v>0</v>
      </c>
      <c r="AN200" s="165">
        <f>SUM(AN201:AN207)</f>
        <v>0</v>
      </c>
      <c r="AO200" s="166">
        <f t="shared" ref="AO200:AP200" si="341">SUM(AO201:AO207)</f>
        <v>0</v>
      </c>
      <c r="AP200" s="167">
        <f t="shared" si="341"/>
        <v>0</v>
      </c>
      <c r="AQ200" s="196">
        <f t="shared" si="330"/>
        <v>0</v>
      </c>
      <c r="AR200" s="196">
        <f>SUM(AR201:AR207)</f>
        <v>0</v>
      </c>
      <c r="AS200" s="196">
        <f t="shared" ref="AS200:AV200" si="342">SUM(AS201:AS207)</f>
        <v>0</v>
      </c>
      <c r="AT200" s="196">
        <f t="shared" si="342"/>
        <v>0</v>
      </c>
      <c r="AU200" s="196">
        <f t="shared" si="342"/>
        <v>0</v>
      </c>
      <c r="AV200" s="196">
        <f t="shared" si="342"/>
        <v>0</v>
      </c>
      <c r="AW200" s="196">
        <f>SUM(AW201:AW207)</f>
        <v>0</v>
      </c>
      <c r="AX200" s="196">
        <f t="shared" si="331"/>
        <v>0</v>
      </c>
      <c r="AY200" s="165">
        <f>SUM(AY201:AY207)</f>
        <v>0</v>
      </c>
      <c r="AZ200" s="166">
        <f t="shared" ref="AZ200:BO200" si="343">SUM(AZ201:AZ207)</f>
        <v>0</v>
      </c>
      <c r="BA200" s="166">
        <f t="shared" si="343"/>
        <v>0</v>
      </c>
      <c r="BB200" s="166">
        <f t="shared" si="343"/>
        <v>0</v>
      </c>
      <c r="BC200" s="166">
        <f t="shared" si="343"/>
        <v>0</v>
      </c>
      <c r="BD200" s="166">
        <f t="shared" si="343"/>
        <v>0</v>
      </c>
      <c r="BE200" s="166">
        <f t="shared" si="343"/>
        <v>0</v>
      </c>
      <c r="BF200" s="166">
        <f t="shared" si="343"/>
        <v>0</v>
      </c>
      <c r="BG200" s="166">
        <f t="shared" si="343"/>
        <v>0</v>
      </c>
      <c r="BH200" s="166">
        <f t="shared" si="343"/>
        <v>0</v>
      </c>
      <c r="BI200" s="166">
        <f t="shared" si="343"/>
        <v>0</v>
      </c>
      <c r="BJ200" s="166">
        <f t="shared" si="343"/>
        <v>0</v>
      </c>
      <c r="BK200" s="166">
        <f t="shared" si="343"/>
        <v>0</v>
      </c>
      <c r="BL200" s="166">
        <f t="shared" si="343"/>
        <v>0</v>
      </c>
      <c r="BM200" s="166"/>
      <c r="BN200" s="166">
        <f t="shared" si="343"/>
        <v>0</v>
      </c>
      <c r="BO200" s="167">
        <f t="shared" si="343"/>
        <v>0</v>
      </c>
      <c r="BP200" s="196">
        <f t="shared" si="332"/>
        <v>0</v>
      </c>
      <c r="BQ200" s="165">
        <f>SUM(BQ201:BQ207)</f>
        <v>0</v>
      </c>
      <c r="BR200" s="167">
        <f t="shared" ref="BR200" si="344">SUM(BR201:BR207)</f>
        <v>0</v>
      </c>
      <c r="BS200" s="164">
        <f t="shared" si="333"/>
        <v>0</v>
      </c>
      <c r="BT200" s="165">
        <f>SUM(BT201:BT207)</f>
        <v>0</v>
      </c>
      <c r="BU200" s="167">
        <f t="shared" ref="BU200" si="345">SUM(BU201:BU207)</f>
        <v>0</v>
      </c>
    </row>
    <row r="201" spans="1:73" s="2" customFormat="1" hidden="1" x14ac:dyDescent="0.25">
      <c r="A201" s="89"/>
      <c r="B201" s="90">
        <v>101</v>
      </c>
      <c r="C201" s="91" t="s">
        <v>31</v>
      </c>
      <c r="D201" s="176" t="s">
        <v>16</v>
      </c>
      <c r="E201" s="177">
        <v>21</v>
      </c>
      <c r="F201" s="91"/>
      <c r="G201" s="94">
        <f t="shared" ref="G201:G207" si="346">SUM(U201,R201,O201,L201,H201)</f>
        <v>0</v>
      </c>
      <c r="H201" s="178">
        <f t="shared" si="324"/>
        <v>0</v>
      </c>
      <c r="I201" s="96"/>
      <c r="J201" s="97"/>
      <c r="K201" s="101"/>
      <c r="L201" s="95">
        <f t="shared" ref="L201:L207" si="347">SUM(M201:N201)</f>
        <v>0</v>
      </c>
      <c r="M201" s="96"/>
      <c r="N201" s="101"/>
      <c r="O201" s="95">
        <f t="shared" ref="O201" si="348">SUM(P201:Q201)</f>
        <v>0</v>
      </c>
      <c r="P201" s="96"/>
      <c r="Q201" s="101"/>
      <c r="R201" s="95">
        <f t="shared" ref="R201:R207" si="349">SUM(S201:T201)</f>
        <v>0</v>
      </c>
      <c r="S201" s="96"/>
      <c r="T201" s="101"/>
      <c r="U201" s="179"/>
      <c r="V201" s="104">
        <f t="shared" si="325"/>
        <v>0</v>
      </c>
      <c r="W201" s="95">
        <f t="shared" si="326"/>
        <v>0</v>
      </c>
      <c r="X201" s="96"/>
      <c r="Y201" s="249"/>
      <c r="Z201" s="97"/>
      <c r="AA201" s="97"/>
      <c r="AB201" s="101"/>
      <c r="AC201" s="95">
        <f t="shared" si="327"/>
        <v>0</v>
      </c>
      <c r="AD201" s="96"/>
      <c r="AE201" s="101"/>
      <c r="AF201" s="95">
        <f t="shared" si="328"/>
        <v>0</v>
      </c>
      <c r="AG201" s="96"/>
      <c r="AH201" s="97"/>
      <c r="AI201" s="97"/>
      <c r="AJ201" s="97"/>
      <c r="AK201" s="97"/>
      <c r="AL201" s="101"/>
      <c r="AM201" s="95">
        <f t="shared" si="329"/>
        <v>0</v>
      </c>
      <c r="AN201" s="96"/>
      <c r="AO201" s="97"/>
      <c r="AP201" s="101"/>
      <c r="AQ201" s="99">
        <f t="shared" si="330"/>
        <v>0</v>
      </c>
      <c r="AR201" s="105"/>
      <c r="AS201" s="105"/>
      <c r="AT201" s="105"/>
      <c r="AU201" s="105"/>
      <c r="AV201" s="105"/>
      <c r="AW201" s="105"/>
      <c r="AX201" s="99">
        <f t="shared" si="331"/>
        <v>0</v>
      </c>
      <c r="AY201" s="96"/>
      <c r="AZ201" s="97"/>
      <c r="BA201" s="97"/>
      <c r="BB201" s="97"/>
      <c r="BC201" s="97"/>
      <c r="BD201" s="97"/>
      <c r="BE201" s="97"/>
      <c r="BF201" s="97"/>
      <c r="BG201" s="97"/>
      <c r="BH201" s="97"/>
      <c r="BI201" s="97"/>
      <c r="BJ201" s="97"/>
      <c r="BK201" s="97"/>
      <c r="BL201" s="97"/>
      <c r="BM201" s="97"/>
      <c r="BN201" s="97"/>
      <c r="BO201" s="101"/>
      <c r="BP201" s="99">
        <f t="shared" si="332"/>
        <v>0</v>
      </c>
      <c r="BQ201" s="96"/>
      <c r="BR201" s="101"/>
      <c r="BS201" s="95">
        <f t="shared" si="333"/>
        <v>0</v>
      </c>
      <c r="BT201" s="96"/>
      <c r="BU201" s="101"/>
    </row>
    <row r="202" spans="1:73" s="2" customFormat="1" hidden="1" x14ac:dyDescent="0.25">
      <c r="A202" s="215"/>
      <c r="B202" s="216">
        <v>102</v>
      </c>
      <c r="C202" s="217" t="s">
        <v>36</v>
      </c>
      <c r="D202" s="218" t="s">
        <v>16</v>
      </c>
      <c r="E202" s="219">
        <v>21</v>
      </c>
      <c r="F202" s="217"/>
      <c r="G202" s="220">
        <f t="shared" si="346"/>
        <v>0</v>
      </c>
      <c r="H202" s="221">
        <f t="shared" si="324"/>
        <v>0</v>
      </c>
      <c r="I202" s="208"/>
      <c r="J202" s="209"/>
      <c r="K202" s="210"/>
      <c r="L202" s="222">
        <f t="shared" si="347"/>
        <v>0</v>
      </c>
      <c r="M202" s="208"/>
      <c r="N202" s="210"/>
      <c r="O202" s="222">
        <f>SUM(P202:Q202)</f>
        <v>0</v>
      </c>
      <c r="P202" s="208"/>
      <c r="Q202" s="210"/>
      <c r="R202" s="222">
        <f t="shared" si="349"/>
        <v>0</v>
      </c>
      <c r="S202" s="208"/>
      <c r="T202" s="210"/>
      <c r="U202" s="223"/>
      <c r="V202" s="220">
        <f t="shared" si="325"/>
        <v>0</v>
      </c>
      <c r="W202" s="222">
        <f t="shared" si="326"/>
        <v>0</v>
      </c>
      <c r="X202" s="208"/>
      <c r="Y202" s="256"/>
      <c r="Z202" s="209"/>
      <c r="AA202" s="209"/>
      <c r="AB202" s="210"/>
      <c r="AC202" s="222">
        <f t="shared" si="327"/>
        <v>0</v>
      </c>
      <c r="AD202" s="208"/>
      <c r="AE202" s="210"/>
      <c r="AF202" s="222">
        <f t="shared" si="328"/>
        <v>0</v>
      </c>
      <c r="AG202" s="208"/>
      <c r="AH202" s="209"/>
      <c r="AI202" s="209"/>
      <c r="AJ202" s="209"/>
      <c r="AK202" s="209"/>
      <c r="AL202" s="210"/>
      <c r="AM202" s="222">
        <f t="shared" si="329"/>
        <v>0</v>
      </c>
      <c r="AN202" s="208"/>
      <c r="AO202" s="209"/>
      <c r="AP202" s="210"/>
      <c r="AQ202" s="224">
        <f t="shared" si="330"/>
        <v>0</v>
      </c>
      <c r="AR202" s="214"/>
      <c r="AS202" s="214"/>
      <c r="AT202" s="214"/>
      <c r="AU202" s="214"/>
      <c r="AV202" s="214"/>
      <c r="AW202" s="214"/>
      <c r="AX202" s="224">
        <f t="shared" si="331"/>
        <v>0</v>
      </c>
      <c r="AY202" s="111"/>
      <c r="AZ202" s="112"/>
      <c r="BA202" s="112"/>
      <c r="BB202" s="112"/>
      <c r="BC202" s="112"/>
      <c r="BD202" s="112"/>
      <c r="BE202" s="112"/>
      <c r="BF202" s="112"/>
      <c r="BG202" s="112"/>
      <c r="BH202" s="112"/>
      <c r="BI202" s="112"/>
      <c r="BJ202" s="112"/>
      <c r="BK202" s="112"/>
      <c r="BL202" s="112"/>
      <c r="BM202" s="112"/>
      <c r="BN202" s="112"/>
      <c r="BO202" s="116"/>
      <c r="BP202" s="114">
        <f t="shared" si="332"/>
        <v>0</v>
      </c>
      <c r="BQ202" s="111"/>
      <c r="BR202" s="116"/>
      <c r="BS202" s="110">
        <f t="shared" si="333"/>
        <v>0</v>
      </c>
      <c r="BT202" s="111"/>
      <c r="BU202" s="116"/>
    </row>
    <row r="203" spans="1:73" s="2" customFormat="1" hidden="1" x14ac:dyDescent="0.25">
      <c r="A203" s="89"/>
      <c r="B203" s="225"/>
      <c r="C203" s="226"/>
      <c r="D203" s="227" t="s">
        <v>16</v>
      </c>
      <c r="E203" s="228"/>
      <c r="F203" s="226"/>
      <c r="G203" s="229">
        <f t="shared" si="346"/>
        <v>0</v>
      </c>
      <c r="H203" s="230">
        <f t="shared" si="324"/>
        <v>0</v>
      </c>
      <c r="I203" s="231"/>
      <c r="J203" s="232"/>
      <c r="K203" s="233"/>
      <c r="L203" s="234">
        <f t="shared" si="347"/>
        <v>0</v>
      </c>
      <c r="M203" s="231"/>
      <c r="N203" s="233"/>
      <c r="O203" s="234">
        <f t="shared" ref="O203:O207" si="350">SUM(P203:Q203)</f>
        <v>0</v>
      </c>
      <c r="P203" s="231"/>
      <c r="Q203" s="233"/>
      <c r="R203" s="234">
        <f t="shared" si="349"/>
        <v>0</v>
      </c>
      <c r="S203" s="231"/>
      <c r="T203" s="233"/>
      <c r="U203" s="235"/>
      <c r="V203" s="229">
        <f t="shared" si="325"/>
        <v>0</v>
      </c>
      <c r="W203" s="234">
        <f t="shared" si="326"/>
        <v>0</v>
      </c>
      <c r="X203" s="231"/>
      <c r="Y203" s="257"/>
      <c r="Z203" s="232"/>
      <c r="AA203" s="232"/>
      <c r="AB203" s="233"/>
      <c r="AC203" s="234">
        <f t="shared" si="327"/>
        <v>0</v>
      </c>
      <c r="AD203" s="231"/>
      <c r="AE203" s="233"/>
      <c r="AF203" s="234">
        <f t="shared" si="328"/>
        <v>0</v>
      </c>
      <c r="AG203" s="231"/>
      <c r="AH203" s="232"/>
      <c r="AI203" s="232"/>
      <c r="AJ203" s="232"/>
      <c r="AK203" s="232"/>
      <c r="AL203" s="233"/>
      <c r="AM203" s="234">
        <f t="shared" si="329"/>
        <v>0</v>
      </c>
      <c r="AN203" s="231"/>
      <c r="AO203" s="232"/>
      <c r="AP203" s="233"/>
      <c r="AQ203" s="234">
        <f t="shared" si="330"/>
        <v>0</v>
      </c>
      <c r="AR203" s="231"/>
      <c r="AS203" s="232"/>
      <c r="AT203" s="232"/>
      <c r="AU203" s="232"/>
      <c r="AV203" s="232"/>
      <c r="AW203" s="233"/>
      <c r="AX203" s="234">
        <f t="shared" si="331"/>
        <v>0</v>
      </c>
      <c r="AY203" s="111"/>
      <c r="AZ203" s="112"/>
      <c r="BA203" s="112"/>
      <c r="BB203" s="112"/>
      <c r="BC203" s="112"/>
      <c r="BD203" s="112"/>
      <c r="BE203" s="112"/>
      <c r="BF203" s="112"/>
      <c r="BG203" s="112"/>
      <c r="BH203" s="112"/>
      <c r="BI203" s="112"/>
      <c r="BJ203" s="112"/>
      <c r="BK203" s="112"/>
      <c r="BL203" s="112"/>
      <c r="BM203" s="112"/>
      <c r="BN203" s="112"/>
      <c r="BO203" s="116"/>
      <c r="BP203" s="114">
        <f t="shared" si="332"/>
        <v>0</v>
      </c>
      <c r="BQ203" s="111"/>
      <c r="BR203" s="116"/>
      <c r="BS203" s="110">
        <f t="shared" si="333"/>
        <v>0</v>
      </c>
      <c r="BT203" s="111"/>
      <c r="BU203" s="116"/>
    </row>
    <row r="204" spans="1:73" s="2" customFormat="1" hidden="1" x14ac:dyDescent="0.25">
      <c r="A204" s="89"/>
      <c r="B204" s="106"/>
      <c r="C204" s="107"/>
      <c r="D204" s="181" t="s">
        <v>16</v>
      </c>
      <c r="E204" s="182"/>
      <c r="F204" s="107"/>
      <c r="G204" s="94">
        <f t="shared" si="346"/>
        <v>0</v>
      </c>
      <c r="H204" s="184">
        <f t="shared" si="324"/>
        <v>0</v>
      </c>
      <c r="I204" s="111"/>
      <c r="J204" s="112"/>
      <c r="K204" s="116"/>
      <c r="L204" s="110">
        <f t="shared" si="347"/>
        <v>0</v>
      </c>
      <c r="M204" s="111"/>
      <c r="N204" s="116"/>
      <c r="O204" s="110">
        <f t="shared" si="350"/>
        <v>0</v>
      </c>
      <c r="P204" s="111"/>
      <c r="Q204" s="116"/>
      <c r="R204" s="110">
        <f t="shared" si="349"/>
        <v>0</v>
      </c>
      <c r="S204" s="111"/>
      <c r="T204" s="116"/>
      <c r="U204" s="183"/>
      <c r="V204" s="94">
        <f t="shared" si="325"/>
        <v>0</v>
      </c>
      <c r="W204" s="110">
        <f t="shared" si="326"/>
        <v>0</v>
      </c>
      <c r="X204" s="111"/>
      <c r="Y204" s="250"/>
      <c r="Z204" s="112"/>
      <c r="AA204" s="112"/>
      <c r="AB204" s="116"/>
      <c r="AC204" s="110">
        <f t="shared" si="327"/>
        <v>0</v>
      </c>
      <c r="AD204" s="111"/>
      <c r="AE204" s="116"/>
      <c r="AF204" s="110">
        <f t="shared" si="328"/>
        <v>0</v>
      </c>
      <c r="AG204" s="111"/>
      <c r="AH204" s="112"/>
      <c r="AI204" s="112"/>
      <c r="AJ204" s="112"/>
      <c r="AK204" s="112"/>
      <c r="AL204" s="116"/>
      <c r="AM204" s="110">
        <f t="shared" si="329"/>
        <v>0</v>
      </c>
      <c r="AN204" s="111"/>
      <c r="AO204" s="112"/>
      <c r="AP204" s="116"/>
      <c r="AQ204" s="110">
        <f t="shared" si="330"/>
        <v>0</v>
      </c>
      <c r="AR204" s="111"/>
      <c r="AS204" s="112"/>
      <c r="AT204" s="112"/>
      <c r="AU204" s="112"/>
      <c r="AV204" s="112"/>
      <c r="AW204" s="116"/>
      <c r="AX204" s="110">
        <f t="shared" si="331"/>
        <v>0</v>
      </c>
      <c r="AY204" s="111"/>
      <c r="AZ204" s="112"/>
      <c r="BA204" s="112"/>
      <c r="BB204" s="112"/>
      <c r="BC204" s="112"/>
      <c r="BD204" s="112"/>
      <c r="BE204" s="112"/>
      <c r="BF204" s="112"/>
      <c r="BG204" s="112"/>
      <c r="BH204" s="112"/>
      <c r="BI204" s="112"/>
      <c r="BJ204" s="112"/>
      <c r="BK204" s="112"/>
      <c r="BL204" s="112"/>
      <c r="BM204" s="112"/>
      <c r="BN204" s="112"/>
      <c r="BO204" s="116"/>
      <c r="BP204" s="114">
        <f t="shared" si="332"/>
        <v>0</v>
      </c>
      <c r="BQ204" s="111"/>
      <c r="BR204" s="116"/>
      <c r="BS204" s="110">
        <f t="shared" si="333"/>
        <v>0</v>
      </c>
      <c r="BT204" s="111"/>
      <c r="BU204" s="116"/>
    </row>
    <row r="205" spans="1:73" s="2" customFormat="1" hidden="1" x14ac:dyDescent="0.25">
      <c r="A205" s="89"/>
      <c r="B205" s="106"/>
      <c r="C205" s="107"/>
      <c r="D205" s="181" t="s">
        <v>16</v>
      </c>
      <c r="E205" s="182"/>
      <c r="F205" s="107"/>
      <c r="G205" s="94">
        <f t="shared" si="346"/>
        <v>0</v>
      </c>
      <c r="H205" s="184">
        <f t="shared" si="324"/>
        <v>0</v>
      </c>
      <c r="I205" s="111"/>
      <c r="J205" s="112"/>
      <c r="K205" s="116"/>
      <c r="L205" s="110">
        <f t="shared" si="347"/>
        <v>0</v>
      </c>
      <c r="M205" s="111"/>
      <c r="N205" s="116"/>
      <c r="O205" s="110">
        <f t="shared" si="350"/>
        <v>0</v>
      </c>
      <c r="P205" s="111"/>
      <c r="Q205" s="116"/>
      <c r="R205" s="110">
        <f t="shared" si="349"/>
        <v>0</v>
      </c>
      <c r="S205" s="111"/>
      <c r="T205" s="116"/>
      <c r="U205" s="183"/>
      <c r="V205" s="94">
        <f t="shared" si="325"/>
        <v>0</v>
      </c>
      <c r="W205" s="110">
        <f t="shared" si="326"/>
        <v>0</v>
      </c>
      <c r="X205" s="111"/>
      <c r="Y205" s="250"/>
      <c r="Z205" s="112"/>
      <c r="AA205" s="112"/>
      <c r="AB205" s="116"/>
      <c r="AC205" s="110">
        <f t="shared" si="327"/>
        <v>0</v>
      </c>
      <c r="AD205" s="111"/>
      <c r="AE205" s="116"/>
      <c r="AF205" s="110">
        <f t="shared" si="328"/>
        <v>0</v>
      </c>
      <c r="AG205" s="111"/>
      <c r="AH205" s="112"/>
      <c r="AI205" s="112"/>
      <c r="AJ205" s="112"/>
      <c r="AK205" s="112"/>
      <c r="AL205" s="116"/>
      <c r="AM205" s="110">
        <f t="shared" si="329"/>
        <v>0</v>
      </c>
      <c r="AN205" s="111"/>
      <c r="AO205" s="112"/>
      <c r="AP205" s="116"/>
      <c r="AQ205" s="110">
        <f t="shared" si="330"/>
        <v>0</v>
      </c>
      <c r="AR205" s="111"/>
      <c r="AS205" s="112"/>
      <c r="AT205" s="112"/>
      <c r="AU205" s="112"/>
      <c r="AV205" s="112"/>
      <c r="AW205" s="116"/>
      <c r="AX205" s="110">
        <f t="shared" si="331"/>
        <v>0</v>
      </c>
      <c r="AY205" s="111"/>
      <c r="AZ205" s="112"/>
      <c r="BA205" s="112"/>
      <c r="BB205" s="112"/>
      <c r="BC205" s="112"/>
      <c r="BD205" s="112"/>
      <c r="BE205" s="112"/>
      <c r="BF205" s="112"/>
      <c r="BG205" s="112"/>
      <c r="BH205" s="112"/>
      <c r="BI205" s="112"/>
      <c r="BJ205" s="112"/>
      <c r="BK205" s="112"/>
      <c r="BL205" s="112"/>
      <c r="BM205" s="112"/>
      <c r="BN205" s="112"/>
      <c r="BO205" s="116"/>
      <c r="BP205" s="114">
        <f t="shared" si="332"/>
        <v>0</v>
      </c>
      <c r="BQ205" s="111"/>
      <c r="BR205" s="116"/>
      <c r="BS205" s="110">
        <f t="shared" si="333"/>
        <v>0</v>
      </c>
      <c r="BT205" s="111"/>
      <c r="BU205" s="116"/>
    </row>
    <row r="206" spans="1:73" s="2" customFormat="1" hidden="1" x14ac:dyDescent="0.25">
      <c r="A206" s="89"/>
      <c r="B206" s="106"/>
      <c r="C206" s="107"/>
      <c r="D206" s="181" t="s">
        <v>16</v>
      </c>
      <c r="E206" s="182"/>
      <c r="F206" s="107"/>
      <c r="G206" s="94">
        <f t="shared" si="346"/>
        <v>0</v>
      </c>
      <c r="H206" s="184">
        <f t="shared" si="324"/>
        <v>0</v>
      </c>
      <c r="I206" s="111"/>
      <c r="J206" s="112"/>
      <c r="K206" s="116"/>
      <c r="L206" s="110">
        <f t="shared" si="347"/>
        <v>0</v>
      </c>
      <c r="M206" s="111"/>
      <c r="N206" s="116"/>
      <c r="O206" s="110">
        <f t="shared" si="350"/>
        <v>0</v>
      </c>
      <c r="P206" s="111"/>
      <c r="Q206" s="116"/>
      <c r="R206" s="110">
        <f t="shared" si="349"/>
        <v>0</v>
      </c>
      <c r="S206" s="111"/>
      <c r="T206" s="116"/>
      <c r="U206" s="183"/>
      <c r="V206" s="94">
        <f t="shared" si="325"/>
        <v>0</v>
      </c>
      <c r="W206" s="110">
        <f t="shared" si="326"/>
        <v>0</v>
      </c>
      <c r="X206" s="111"/>
      <c r="Y206" s="250"/>
      <c r="Z206" s="112"/>
      <c r="AA206" s="112"/>
      <c r="AB206" s="116"/>
      <c r="AC206" s="110">
        <f t="shared" si="327"/>
        <v>0</v>
      </c>
      <c r="AD206" s="111"/>
      <c r="AE206" s="116"/>
      <c r="AF206" s="110">
        <f t="shared" si="328"/>
        <v>0</v>
      </c>
      <c r="AG206" s="111"/>
      <c r="AH206" s="112"/>
      <c r="AI206" s="112"/>
      <c r="AJ206" s="112"/>
      <c r="AK206" s="112"/>
      <c r="AL206" s="116"/>
      <c r="AM206" s="110">
        <f t="shared" si="329"/>
        <v>0</v>
      </c>
      <c r="AN206" s="111"/>
      <c r="AO206" s="112"/>
      <c r="AP206" s="116"/>
      <c r="AQ206" s="110">
        <f t="shared" si="330"/>
        <v>0</v>
      </c>
      <c r="AR206" s="111"/>
      <c r="AS206" s="112"/>
      <c r="AT206" s="112"/>
      <c r="AU206" s="112"/>
      <c r="AV206" s="112"/>
      <c r="AW206" s="116"/>
      <c r="AX206" s="110">
        <f t="shared" si="331"/>
        <v>0</v>
      </c>
      <c r="AY206" s="111"/>
      <c r="AZ206" s="112"/>
      <c r="BA206" s="112"/>
      <c r="BB206" s="112"/>
      <c r="BC206" s="112"/>
      <c r="BD206" s="112"/>
      <c r="BE206" s="112"/>
      <c r="BF206" s="112"/>
      <c r="BG206" s="112"/>
      <c r="BH206" s="112"/>
      <c r="BI206" s="112"/>
      <c r="BJ206" s="112"/>
      <c r="BK206" s="112"/>
      <c r="BL206" s="112"/>
      <c r="BM206" s="112"/>
      <c r="BN206" s="112"/>
      <c r="BO206" s="116"/>
      <c r="BP206" s="114">
        <f t="shared" si="332"/>
        <v>0</v>
      </c>
      <c r="BQ206" s="111"/>
      <c r="BR206" s="116"/>
      <c r="BS206" s="110">
        <f t="shared" si="333"/>
        <v>0</v>
      </c>
      <c r="BT206" s="111"/>
      <c r="BU206" s="116"/>
    </row>
    <row r="207" spans="1:73" s="2" customFormat="1" hidden="1" x14ac:dyDescent="0.25">
      <c r="A207" s="135"/>
      <c r="B207" s="185"/>
      <c r="C207" s="186"/>
      <c r="D207" s="187" t="s">
        <v>16</v>
      </c>
      <c r="E207" s="188"/>
      <c r="F207" s="186"/>
      <c r="G207" s="124">
        <f t="shared" si="346"/>
        <v>0</v>
      </c>
      <c r="H207" s="189">
        <f t="shared" si="324"/>
        <v>0</v>
      </c>
      <c r="I207" s="190"/>
      <c r="J207" s="191"/>
      <c r="K207" s="136"/>
      <c r="L207" s="192">
        <f t="shared" si="347"/>
        <v>0</v>
      </c>
      <c r="M207" s="190"/>
      <c r="N207" s="136"/>
      <c r="O207" s="192">
        <f t="shared" si="350"/>
        <v>0</v>
      </c>
      <c r="P207" s="190"/>
      <c r="Q207" s="136"/>
      <c r="R207" s="192">
        <f t="shared" si="349"/>
        <v>0</v>
      </c>
      <c r="S207" s="190"/>
      <c r="T207" s="136"/>
      <c r="U207" s="193"/>
      <c r="V207" s="194">
        <f t="shared" si="325"/>
        <v>0</v>
      </c>
      <c r="W207" s="193">
        <f t="shared" si="326"/>
        <v>0</v>
      </c>
      <c r="X207" s="190"/>
      <c r="Y207" s="254"/>
      <c r="Z207" s="191"/>
      <c r="AA207" s="191"/>
      <c r="AB207" s="136"/>
      <c r="AC207" s="193">
        <f t="shared" si="327"/>
        <v>0</v>
      </c>
      <c r="AD207" s="190"/>
      <c r="AE207" s="136"/>
      <c r="AF207" s="193">
        <f t="shared" si="328"/>
        <v>0</v>
      </c>
      <c r="AG207" s="190"/>
      <c r="AH207" s="191"/>
      <c r="AI207" s="191"/>
      <c r="AJ207" s="191"/>
      <c r="AK207" s="191"/>
      <c r="AL207" s="136"/>
      <c r="AM207" s="193">
        <f t="shared" si="329"/>
        <v>0</v>
      </c>
      <c r="AN207" s="190"/>
      <c r="AO207" s="191"/>
      <c r="AP207" s="136"/>
      <c r="AQ207" s="193">
        <f t="shared" si="330"/>
        <v>0</v>
      </c>
      <c r="AR207" s="190"/>
      <c r="AS207" s="191"/>
      <c r="AT207" s="191"/>
      <c r="AU207" s="191"/>
      <c r="AV207" s="191"/>
      <c r="AW207" s="136"/>
      <c r="AX207" s="193">
        <f t="shared" si="331"/>
        <v>0</v>
      </c>
      <c r="AY207" s="190"/>
      <c r="AZ207" s="191"/>
      <c r="BA207" s="191"/>
      <c r="BB207" s="191"/>
      <c r="BC207" s="191"/>
      <c r="BD207" s="191"/>
      <c r="BE207" s="191"/>
      <c r="BF207" s="191"/>
      <c r="BG207" s="191"/>
      <c r="BH207" s="191"/>
      <c r="BI207" s="191"/>
      <c r="BJ207" s="191"/>
      <c r="BK207" s="191"/>
      <c r="BL207" s="191"/>
      <c r="BM207" s="191"/>
      <c r="BN207" s="191"/>
      <c r="BO207" s="136"/>
      <c r="BP207" s="195">
        <f t="shared" si="332"/>
        <v>0</v>
      </c>
      <c r="BQ207" s="190"/>
      <c r="BR207" s="136"/>
      <c r="BS207" s="193">
        <f t="shared" si="333"/>
        <v>0</v>
      </c>
      <c r="BT207" s="190"/>
      <c r="BU207" s="136"/>
    </row>
    <row r="208" spans="1:73" s="6" customFormat="1" ht="14.25" hidden="1" x14ac:dyDescent="0.2">
      <c r="A208" s="158" t="s">
        <v>198</v>
      </c>
      <c r="B208" s="159"/>
      <c r="C208" s="160"/>
      <c r="D208" s="161" t="s">
        <v>5</v>
      </c>
      <c r="E208" s="162"/>
      <c r="F208" s="160"/>
      <c r="G208" s="163">
        <f>SUM(G209:G214)</f>
        <v>0</v>
      </c>
      <c r="H208" s="198">
        <f t="shared" si="324"/>
        <v>0</v>
      </c>
      <c r="I208" s="165">
        <f>SUM(I209:I214)</f>
        <v>0</v>
      </c>
      <c r="J208" s="166">
        <f t="shared" ref="J208" si="351">SUM(J209:J214)</f>
        <v>0</v>
      </c>
      <c r="K208" s="167">
        <f>SUM(K209:K214)</f>
        <v>0</v>
      </c>
      <c r="L208" s="164">
        <f t="shared" ref="L208:U208" si="352">SUM(L209:L214)</f>
        <v>0</v>
      </c>
      <c r="M208" s="165">
        <f t="shared" si="352"/>
        <v>0</v>
      </c>
      <c r="N208" s="167">
        <f>SUM(N209:N214)</f>
        <v>0</v>
      </c>
      <c r="O208" s="164">
        <f t="shared" si="352"/>
        <v>0</v>
      </c>
      <c r="P208" s="165">
        <f>SUM(P209:P214)</f>
        <v>0</v>
      </c>
      <c r="Q208" s="167">
        <f t="shared" si="352"/>
        <v>0</v>
      </c>
      <c r="R208" s="164">
        <f t="shared" si="352"/>
        <v>0</v>
      </c>
      <c r="S208" s="165">
        <f t="shared" si="352"/>
        <v>0</v>
      </c>
      <c r="T208" s="167">
        <f t="shared" si="352"/>
        <v>0</v>
      </c>
      <c r="U208" s="164">
        <f t="shared" si="352"/>
        <v>0</v>
      </c>
      <c r="V208" s="163">
        <f>SUM(W208,AC208,AF208,AM208,AQ208,AX208,BP208,BS208)</f>
        <v>0</v>
      </c>
      <c r="W208" s="164">
        <f>SUM(X208:AB208)</f>
        <v>0</v>
      </c>
      <c r="X208" s="165">
        <f>SUM(X209:X214)</f>
        <v>0</v>
      </c>
      <c r="Y208" s="255"/>
      <c r="Z208" s="166">
        <f t="shared" ref="Z208:AB208" si="353">SUM(Z209:Z214)</f>
        <v>0</v>
      </c>
      <c r="AA208" s="166">
        <f>SUM(AA209:AA214)</f>
        <v>0</v>
      </c>
      <c r="AB208" s="167">
        <f t="shared" si="353"/>
        <v>0</v>
      </c>
      <c r="AC208" s="164">
        <f t="shared" si="327"/>
        <v>0</v>
      </c>
      <c r="AD208" s="165">
        <f>SUM(AD209:AD214)</f>
        <v>0</v>
      </c>
      <c r="AE208" s="167">
        <f t="shared" ref="AE208" si="354">SUM(AE209:AE214)</f>
        <v>0</v>
      </c>
      <c r="AF208" s="164">
        <f t="shared" si="328"/>
        <v>0</v>
      </c>
      <c r="AG208" s="165">
        <f>SUM(AG209:AG214)</f>
        <v>0</v>
      </c>
      <c r="AH208" s="166">
        <f t="shared" ref="AH208" si="355">SUM(AH209:AH214)</f>
        <v>0</v>
      </c>
      <c r="AI208" s="166">
        <f>SUM(AI209:AI214)</f>
        <v>0</v>
      </c>
      <c r="AJ208" s="166">
        <f t="shared" ref="AJ208:AL208" si="356">SUM(AJ209:AJ214)</f>
        <v>0</v>
      </c>
      <c r="AK208" s="166">
        <f t="shared" si="356"/>
        <v>0</v>
      </c>
      <c r="AL208" s="167">
        <f t="shared" si="356"/>
        <v>0</v>
      </c>
      <c r="AM208" s="164">
        <f t="shared" si="329"/>
        <v>0</v>
      </c>
      <c r="AN208" s="165">
        <f>SUM(AN209:AN214)</f>
        <v>0</v>
      </c>
      <c r="AO208" s="166">
        <f t="shared" ref="AO208" si="357">SUM(AO209:AO214)</f>
        <v>0</v>
      </c>
      <c r="AP208" s="167">
        <f>SUM(AP209:AP214)</f>
        <v>0</v>
      </c>
      <c r="AQ208" s="164">
        <f t="shared" si="330"/>
        <v>0</v>
      </c>
      <c r="AR208" s="165">
        <f>SUM(AR209:AR214)</f>
        <v>0</v>
      </c>
      <c r="AS208" s="166">
        <f t="shared" ref="AS208" si="358">SUM(AS209:AS214)</f>
        <v>0</v>
      </c>
      <c r="AT208" s="166">
        <f>SUM(AT209:AT214)</f>
        <v>0</v>
      </c>
      <c r="AU208" s="166">
        <f t="shared" ref="AU208:AW208" si="359">SUM(AU209:AU214)</f>
        <v>0</v>
      </c>
      <c r="AV208" s="166">
        <f t="shared" si="359"/>
        <v>0</v>
      </c>
      <c r="AW208" s="167">
        <f t="shared" si="359"/>
        <v>0</v>
      </c>
      <c r="AX208" s="164">
        <f t="shared" si="331"/>
        <v>0</v>
      </c>
      <c r="AY208" s="165">
        <f>SUM(AY209:AY214)</f>
        <v>0</v>
      </c>
      <c r="AZ208" s="166">
        <f t="shared" ref="AZ208" si="360">SUM(AZ209:AZ214)</f>
        <v>0</v>
      </c>
      <c r="BA208" s="166">
        <f>SUM(BA209:BA214)</f>
        <v>0</v>
      </c>
      <c r="BB208" s="166">
        <f t="shared" ref="BB208:BO208" si="361">SUM(BB209:BB214)</f>
        <v>0</v>
      </c>
      <c r="BC208" s="166">
        <f t="shared" si="361"/>
        <v>0</v>
      </c>
      <c r="BD208" s="166">
        <f t="shared" si="361"/>
        <v>0</v>
      </c>
      <c r="BE208" s="166">
        <f t="shared" si="361"/>
        <v>0</v>
      </c>
      <c r="BF208" s="166">
        <f t="shared" si="361"/>
        <v>0</v>
      </c>
      <c r="BG208" s="166">
        <f t="shared" si="361"/>
        <v>0</v>
      </c>
      <c r="BH208" s="166">
        <f t="shared" si="361"/>
        <v>0</v>
      </c>
      <c r="BI208" s="166">
        <f t="shared" si="361"/>
        <v>0</v>
      </c>
      <c r="BJ208" s="166">
        <f t="shared" si="361"/>
        <v>0</v>
      </c>
      <c r="BK208" s="166">
        <f t="shared" si="361"/>
        <v>0</v>
      </c>
      <c r="BL208" s="166">
        <f t="shared" si="361"/>
        <v>0</v>
      </c>
      <c r="BM208" s="166"/>
      <c r="BN208" s="166">
        <f t="shared" si="361"/>
        <v>0</v>
      </c>
      <c r="BO208" s="167">
        <f t="shared" si="361"/>
        <v>0</v>
      </c>
      <c r="BP208" s="196">
        <f t="shared" si="332"/>
        <v>0</v>
      </c>
      <c r="BQ208" s="165">
        <f>SUM(BQ209:BQ214)</f>
        <v>0</v>
      </c>
      <c r="BR208" s="167">
        <f t="shared" ref="BR208" si="362">SUM(BR209:BR214)</f>
        <v>0</v>
      </c>
      <c r="BS208" s="164">
        <f t="shared" si="333"/>
        <v>0</v>
      </c>
      <c r="BT208" s="165">
        <f>SUM(BT209:BT214)</f>
        <v>0</v>
      </c>
      <c r="BU208" s="167">
        <f t="shared" ref="BU208" si="363">SUM(BU209:BU214)</f>
        <v>0</v>
      </c>
    </row>
    <row r="209" spans="1:73" s="2" customFormat="1" hidden="1" x14ac:dyDescent="0.25">
      <c r="A209" s="89"/>
      <c r="B209" s="90">
        <v>101</v>
      </c>
      <c r="C209" s="91" t="s">
        <v>31</v>
      </c>
      <c r="D209" s="176" t="s">
        <v>5</v>
      </c>
      <c r="E209" s="177"/>
      <c r="F209" s="91"/>
      <c r="G209" s="94">
        <f t="shared" si="320"/>
        <v>0</v>
      </c>
      <c r="H209" s="178">
        <f t="shared" si="324"/>
        <v>0</v>
      </c>
      <c r="I209" s="96"/>
      <c r="J209" s="97"/>
      <c r="K209" s="101"/>
      <c r="L209" s="95">
        <f t="shared" ref="L209:L214" si="364">SUM(M209:N209)</f>
        <v>0</v>
      </c>
      <c r="M209" s="96"/>
      <c r="N209" s="101"/>
      <c r="O209" s="95">
        <f t="shared" ref="O209:O214" si="365">SUM(P209:Q209)</f>
        <v>0</v>
      </c>
      <c r="P209" s="96"/>
      <c r="Q209" s="101"/>
      <c r="R209" s="95">
        <f t="shared" ref="R209:R214" si="366">SUM(S209:T209)</f>
        <v>0</v>
      </c>
      <c r="S209" s="96"/>
      <c r="T209" s="101"/>
      <c r="U209" s="179"/>
      <c r="V209" s="104">
        <f t="shared" si="325"/>
        <v>0</v>
      </c>
      <c r="W209" s="95">
        <f>SUM(X209:AB209)</f>
        <v>0</v>
      </c>
      <c r="X209" s="96"/>
      <c r="Y209" s="249"/>
      <c r="Z209" s="97"/>
      <c r="AA209" s="97"/>
      <c r="AB209" s="101"/>
      <c r="AC209" s="95">
        <f t="shared" si="327"/>
        <v>0</v>
      </c>
      <c r="AD209" s="96"/>
      <c r="AE209" s="101"/>
      <c r="AF209" s="95">
        <f t="shared" si="328"/>
        <v>0</v>
      </c>
      <c r="AG209" s="96"/>
      <c r="AH209" s="97"/>
      <c r="AI209" s="97"/>
      <c r="AJ209" s="97"/>
      <c r="AK209" s="97"/>
      <c r="AL209" s="101"/>
      <c r="AM209" s="95">
        <f t="shared" si="329"/>
        <v>0</v>
      </c>
      <c r="AN209" s="96"/>
      <c r="AO209" s="97"/>
      <c r="AP209" s="101"/>
      <c r="AQ209" s="95">
        <f>SUM(AR209:AW209)</f>
        <v>0</v>
      </c>
      <c r="AR209" s="96"/>
      <c r="AS209" s="97"/>
      <c r="AT209" s="97"/>
      <c r="AU209" s="97"/>
      <c r="AV209" s="97"/>
      <c r="AW209" s="101"/>
      <c r="AX209" s="95">
        <f t="shared" si="331"/>
        <v>0</v>
      </c>
      <c r="AY209" s="96"/>
      <c r="AZ209" s="97"/>
      <c r="BA209" s="97"/>
      <c r="BB209" s="97"/>
      <c r="BC209" s="97"/>
      <c r="BD209" s="97"/>
      <c r="BE209" s="97"/>
      <c r="BF209" s="97"/>
      <c r="BG209" s="97"/>
      <c r="BH209" s="97"/>
      <c r="BI209" s="97"/>
      <c r="BJ209" s="97"/>
      <c r="BK209" s="97"/>
      <c r="BL209" s="97"/>
      <c r="BM209" s="97"/>
      <c r="BN209" s="97"/>
      <c r="BO209" s="101"/>
      <c r="BP209" s="99">
        <f t="shared" si="332"/>
        <v>0</v>
      </c>
      <c r="BQ209" s="96"/>
      <c r="BR209" s="101"/>
      <c r="BS209" s="95">
        <f t="shared" si="333"/>
        <v>0</v>
      </c>
      <c r="BT209" s="96"/>
      <c r="BU209" s="101"/>
    </row>
    <row r="210" spans="1:73" s="2" customFormat="1" hidden="1" x14ac:dyDescent="0.25">
      <c r="A210" s="89"/>
      <c r="B210" s="106">
        <v>102</v>
      </c>
      <c r="C210" s="107" t="s">
        <v>36</v>
      </c>
      <c r="D210" s="181" t="s">
        <v>5</v>
      </c>
      <c r="E210" s="182"/>
      <c r="F210" s="107"/>
      <c r="G210" s="94">
        <f t="shared" si="320"/>
        <v>0</v>
      </c>
      <c r="H210" s="184">
        <f t="shared" si="324"/>
        <v>0</v>
      </c>
      <c r="I210" s="111"/>
      <c r="J210" s="112"/>
      <c r="K210" s="116"/>
      <c r="L210" s="110">
        <f t="shared" si="364"/>
        <v>0</v>
      </c>
      <c r="M210" s="111"/>
      <c r="N210" s="116"/>
      <c r="O210" s="110">
        <f t="shared" si="365"/>
        <v>0</v>
      </c>
      <c r="P210" s="111"/>
      <c r="Q210" s="116"/>
      <c r="R210" s="110">
        <f t="shared" si="366"/>
        <v>0</v>
      </c>
      <c r="S210" s="111"/>
      <c r="T210" s="116"/>
      <c r="U210" s="183"/>
      <c r="V210" s="94">
        <f t="shared" si="325"/>
        <v>0</v>
      </c>
      <c r="W210" s="110">
        <f t="shared" ref="W210:W211" si="367">SUM(X210:AB210)</f>
        <v>0</v>
      </c>
      <c r="X210" s="111"/>
      <c r="Y210" s="250"/>
      <c r="Z210" s="112"/>
      <c r="AA210" s="112"/>
      <c r="AB210" s="116"/>
      <c r="AC210" s="110">
        <f t="shared" si="327"/>
        <v>0</v>
      </c>
      <c r="AD210" s="111"/>
      <c r="AE210" s="116"/>
      <c r="AF210" s="110">
        <f t="shared" si="328"/>
        <v>0</v>
      </c>
      <c r="AG210" s="111"/>
      <c r="AH210" s="112"/>
      <c r="AI210" s="112"/>
      <c r="AJ210" s="112"/>
      <c r="AK210" s="112"/>
      <c r="AL210" s="116"/>
      <c r="AM210" s="110">
        <f t="shared" si="329"/>
        <v>0</v>
      </c>
      <c r="AN210" s="111"/>
      <c r="AO210" s="112"/>
      <c r="AP210" s="116"/>
      <c r="AQ210" s="110">
        <f>SUM(AR210:AW210)</f>
        <v>0</v>
      </c>
      <c r="AR210" s="111"/>
      <c r="AS210" s="112"/>
      <c r="AT210" s="112"/>
      <c r="AU210" s="112"/>
      <c r="AV210" s="112"/>
      <c r="AW210" s="116"/>
      <c r="AX210" s="110">
        <f t="shared" si="331"/>
        <v>0</v>
      </c>
      <c r="AY210" s="111"/>
      <c r="AZ210" s="112"/>
      <c r="BA210" s="112"/>
      <c r="BB210" s="112"/>
      <c r="BC210" s="112"/>
      <c r="BD210" s="112"/>
      <c r="BE210" s="112"/>
      <c r="BF210" s="112"/>
      <c r="BG210" s="112"/>
      <c r="BH210" s="112"/>
      <c r="BI210" s="112"/>
      <c r="BJ210" s="112"/>
      <c r="BK210" s="112"/>
      <c r="BL210" s="112"/>
      <c r="BM210" s="112"/>
      <c r="BN210" s="112"/>
      <c r="BO210" s="116"/>
      <c r="BP210" s="114">
        <f t="shared" si="332"/>
        <v>0</v>
      </c>
      <c r="BQ210" s="111"/>
      <c r="BR210" s="116"/>
      <c r="BS210" s="110">
        <f t="shared" si="333"/>
        <v>0</v>
      </c>
      <c r="BT210" s="111"/>
      <c r="BU210" s="116"/>
    </row>
    <row r="211" spans="1:73" s="2" customFormat="1" hidden="1" x14ac:dyDescent="0.25">
      <c r="A211" s="89"/>
      <c r="B211" s="106"/>
      <c r="C211" s="107"/>
      <c r="D211" s="181" t="s">
        <v>5</v>
      </c>
      <c r="E211" s="182"/>
      <c r="F211" s="107"/>
      <c r="G211" s="94">
        <f t="shared" si="320"/>
        <v>0</v>
      </c>
      <c r="H211" s="184">
        <f t="shared" si="324"/>
        <v>0</v>
      </c>
      <c r="I211" s="111"/>
      <c r="J211" s="112"/>
      <c r="K211" s="116"/>
      <c r="L211" s="110">
        <f t="shared" si="364"/>
        <v>0</v>
      </c>
      <c r="M211" s="111"/>
      <c r="N211" s="116"/>
      <c r="O211" s="110">
        <f t="shared" si="365"/>
        <v>0</v>
      </c>
      <c r="P211" s="111"/>
      <c r="Q211" s="116"/>
      <c r="R211" s="110">
        <f t="shared" si="366"/>
        <v>0</v>
      </c>
      <c r="S211" s="111"/>
      <c r="T211" s="116"/>
      <c r="U211" s="183"/>
      <c r="V211" s="94">
        <f t="shared" si="325"/>
        <v>0</v>
      </c>
      <c r="W211" s="110">
        <f t="shared" si="367"/>
        <v>0</v>
      </c>
      <c r="X211" s="111"/>
      <c r="Y211" s="250"/>
      <c r="Z211" s="112"/>
      <c r="AA211" s="112"/>
      <c r="AB211" s="116"/>
      <c r="AC211" s="110">
        <f t="shared" si="327"/>
        <v>0</v>
      </c>
      <c r="AD211" s="111"/>
      <c r="AE211" s="116"/>
      <c r="AF211" s="110">
        <f t="shared" si="328"/>
        <v>0</v>
      </c>
      <c r="AG211" s="111"/>
      <c r="AH211" s="112"/>
      <c r="AI211" s="112"/>
      <c r="AJ211" s="112"/>
      <c r="AK211" s="112"/>
      <c r="AL211" s="116"/>
      <c r="AM211" s="110">
        <f t="shared" si="329"/>
        <v>0</v>
      </c>
      <c r="AN211" s="111"/>
      <c r="AO211" s="112"/>
      <c r="AP211" s="116"/>
      <c r="AQ211" s="110">
        <f t="shared" si="330"/>
        <v>0</v>
      </c>
      <c r="AR211" s="111"/>
      <c r="AS211" s="112"/>
      <c r="AT211" s="112"/>
      <c r="AU211" s="112"/>
      <c r="AV211" s="112"/>
      <c r="AW211" s="116"/>
      <c r="AX211" s="110">
        <f t="shared" si="331"/>
        <v>0</v>
      </c>
      <c r="AY211" s="111"/>
      <c r="AZ211" s="112"/>
      <c r="BA211" s="112"/>
      <c r="BB211" s="112"/>
      <c r="BC211" s="112"/>
      <c r="BD211" s="112"/>
      <c r="BE211" s="112"/>
      <c r="BF211" s="112"/>
      <c r="BG211" s="112"/>
      <c r="BH211" s="112"/>
      <c r="BI211" s="112"/>
      <c r="BJ211" s="112"/>
      <c r="BK211" s="112"/>
      <c r="BL211" s="112"/>
      <c r="BM211" s="112"/>
      <c r="BN211" s="112"/>
      <c r="BO211" s="116"/>
      <c r="BP211" s="114">
        <f t="shared" si="332"/>
        <v>0</v>
      </c>
      <c r="BQ211" s="111"/>
      <c r="BR211" s="116"/>
      <c r="BS211" s="110">
        <f t="shared" si="333"/>
        <v>0</v>
      </c>
      <c r="BT211" s="111"/>
      <c r="BU211" s="116"/>
    </row>
    <row r="212" spans="1:73" s="2" customFormat="1" hidden="1" x14ac:dyDescent="0.25">
      <c r="A212" s="89"/>
      <c r="B212" s="106"/>
      <c r="C212" s="107"/>
      <c r="D212" s="181" t="s">
        <v>5</v>
      </c>
      <c r="E212" s="182"/>
      <c r="F212" s="107"/>
      <c r="G212" s="94">
        <f t="shared" si="320"/>
        <v>0</v>
      </c>
      <c r="H212" s="184">
        <f t="shared" si="324"/>
        <v>0</v>
      </c>
      <c r="I212" s="111"/>
      <c r="J212" s="112"/>
      <c r="K212" s="116"/>
      <c r="L212" s="110">
        <f t="shared" si="364"/>
        <v>0</v>
      </c>
      <c r="M212" s="111"/>
      <c r="N212" s="116"/>
      <c r="O212" s="110">
        <f t="shared" si="365"/>
        <v>0</v>
      </c>
      <c r="P212" s="111"/>
      <c r="Q212" s="116"/>
      <c r="R212" s="110">
        <f t="shared" si="366"/>
        <v>0</v>
      </c>
      <c r="S212" s="111"/>
      <c r="T212" s="116"/>
      <c r="U212" s="183"/>
      <c r="V212" s="94">
        <f t="shared" si="325"/>
        <v>0</v>
      </c>
      <c r="W212" s="110">
        <f t="shared" si="326"/>
        <v>0</v>
      </c>
      <c r="X212" s="111"/>
      <c r="Y212" s="250"/>
      <c r="Z212" s="112"/>
      <c r="AA212" s="112"/>
      <c r="AB212" s="116"/>
      <c r="AC212" s="110">
        <f t="shared" si="327"/>
        <v>0</v>
      </c>
      <c r="AD212" s="111"/>
      <c r="AE212" s="116"/>
      <c r="AF212" s="110">
        <f t="shared" si="328"/>
        <v>0</v>
      </c>
      <c r="AG212" s="111"/>
      <c r="AH212" s="112"/>
      <c r="AI212" s="112"/>
      <c r="AJ212" s="112"/>
      <c r="AK212" s="112"/>
      <c r="AL212" s="116"/>
      <c r="AM212" s="110">
        <f t="shared" si="329"/>
        <v>0</v>
      </c>
      <c r="AN212" s="111"/>
      <c r="AO212" s="112"/>
      <c r="AP212" s="116"/>
      <c r="AQ212" s="110">
        <f t="shared" si="330"/>
        <v>0</v>
      </c>
      <c r="AR212" s="111"/>
      <c r="AS212" s="112"/>
      <c r="AT212" s="112"/>
      <c r="AU212" s="112"/>
      <c r="AV212" s="112"/>
      <c r="AW212" s="116"/>
      <c r="AX212" s="110">
        <f t="shared" si="331"/>
        <v>0</v>
      </c>
      <c r="AY212" s="111"/>
      <c r="AZ212" s="112"/>
      <c r="BA212" s="112"/>
      <c r="BB212" s="112"/>
      <c r="BC212" s="112"/>
      <c r="BD212" s="112"/>
      <c r="BE212" s="112"/>
      <c r="BF212" s="112"/>
      <c r="BG212" s="112"/>
      <c r="BH212" s="112"/>
      <c r="BI212" s="112"/>
      <c r="BJ212" s="112"/>
      <c r="BK212" s="112"/>
      <c r="BL212" s="112"/>
      <c r="BM212" s="112"/>
      <c r="BN212" s="112"/>
      <c r="BO212" s="116"/>
      <c r="BP212" s="114">
        <f t="shared" si="332"/>
        <v>0</v>
      </c>
      <c r="BQ212" s="111"/>
      <c r="BR212" s="116"/>
      <c r="BS212" s="110">
        <f t="shared" si="333"/>
        <v>0</v>
      </c>
      <c r="BT212" s="111"/>
      <c r="BU212" s="116"/>
    </row>
    <row r="213" spans="1:73" s="2" customFormat="1" hidden="1" x14ac:dyDescent="0.25">
      <c r="A213" s="89"/>
      <c r="B213" s="106"/>
      <c r="C213" s="107"/>
      <c r="D213" s="181" t="s">
        <v>5</v>
      </c>
      <c r="E213" s="182"/>
      <c r="F213" s="107"/>
      <c r="G213" s="94">
        <f>SUM(U213,R213,O213,L213,H213)</f>
        <v>0</v>
      </c>
      <c r="H213" s="184">
        <f t="shared" si="324"/>
        <v>0</v>
      </c>
      <c r="I213" s="111"/>
      <c r="J213" s="112"/>
      <c r="K213" s="116"/>
      <c r="L213" s="110">
        <f t="shared" si="364"/>
        <v>0</v>
      </c>
      <c r="M213" s="111"/>
      <c r="N213" s="116"/>
      <c r="O213" s="110">
        <f t="shared" si="365"/>
        <v>0</v>
      </c>
      <c r="P213" s="111"/>
      <c r="Q213" s="116"/>
      <c r="R213" s="110">
        <f t="shared" si="366"/>
        <v>0</v>
      </c>
      <c r="S213" s="111"/>
      <c r="T213" s="116"/>
      <c r="U213" s="183"/>
      <c r="V213" s="94">
        <f t="shared" si="325"/>
        <v>0</v>
      </c>
      <c r="W213" s="110">
        <f t="shared" si="326"/>
        <v>0</v>
      </c>
      <c r="X213" s="111"/>
      <c r="Y213" s="250"/>
      <c r="Z213" s="112"/>
      <c r="AA213" s="112"/>
      <c r="AB213" s="116"/>
      <c r="AC213" s="110">
        <f t="shared" si="327"/>
        <v>0</v>
      </c>
      <c r="AD213" s="111"/>
      <c r="AE213" s="116"/>
      <c r="AF213" s="110">
        <f t="shared" si="328"/>
        <v>0</v>
      </c>
      <c r="AG213" s="111"/>
      <c r="AH213" s="112"/>
      <c r="AI213" s="112"/>
      <c r="AJ213" s="112"/>
      <c r="AK213" s="112"/>
      <c r="AL213" s="116"/>
      <c r="AM213" s="110">
        <f t="shared" si="329"/>
        <v>0</v>
      </c>
      <c r="AN213" s="111"/>
      <c r="AO213" s="112"/>
      <c r="AP213" s="116"/>
      <c r="AQ213" s="110">
        <f t="shared" si="330"/>
        <v>0</v>
      </c>
      <c r="AR213" s="111"/>
      <c r="AS213" s="112"/>
      <c r="AT213" s="112"/>
      <c r="AU213" s="112"/>
      <c r="AV213" s="112"/>
      <c r="AW213" s="116"/>
      <c r="AX213" s="110">
        <f t="shared" si="331"/>
        <v>0</v>
      </c>
      <c r="AY213" s="111"/>
      <c r="AZ213" s="112"/>
      <c r="BA213" s="112"/>
      <c r="BB213" s="112"/>
      <c r="BC213" s="112"/>
      <c r="BD213" s="112"/>
      <c r="BE213" s="112"/>
      <c r="BF213" s="112"/>
      <c r="BG213" s="112"/>
      <c r="BH213" s="112"/>
      <c r="BI213" s="112"/>
      <c r="BJ213" s="112"/>
      <c r="BK213" s="112"/>
      <c r="BL213" s="112"/>
      <c r="BM213" s="112"/>
      <c r="BN213" s="112"/>
      <c r="BO213" s="116"/>
      <c r="BP213" s="114">
        <f t="shared" si="332"/>
        <v>0</v>
      </c>
      <c r="BQ213" s="111"/>
      <c r="BR213" s="116"/>
      <c r="BS213" s="110">
        <f t="shared" si="333"/>
        <v>0</v>
      </c>
      <c r="BT213" s="111"/>
      <c r="BU213" s="116"/>
    </row>
    <row r="214" spans="1:73" s="2" customFormat="1" ht="15.75" hidden="1" thickBot="1" x14ac:dyDescent="0.3">
      <c r="A214" s="135"/>
      <c r="B214" s="185"/>
      <c r="C214" s="186"/>
      <c r="D214" s="188" t="s">
        <v>5</v>
      </c>
      <c r="E214" s="188"/>
      <c r="F214" s="186"/>
      <c r="G214" s="124">
        <f t="shared" si="320"/>
        <v>0</v>
      </c>
      <c r="H214" s="189">
        <f t="shared" si="324"/>
        <v>0</v>
      </c>
      <c r="I214" s="236"/>
      <c r="J214" s="237"/>
      <c r="K214" s="238"/>
      <c r="L214" s="192">
        <f t="shared" si="364"/>
        <v>0</v>
      </c>
      <c r="M214" s="236"/>
      <c r="N214" s="238"/>
      <c r="O214" s="192">
        <f t="shared" si="365"/>
        <v>0</v>
      </c>
      <c r="P214" s="236"/>
      <c r="Q214" s="238"/>
      <c r="R214" s="192">
        <f t="shared" si="366"/>
        <v>0</v>
      </c>
      <c r="S214" s="236"/>
      <c r="T214" s="238"/>
      <c r="U214" s="193"/>
      <c r="V214" s="239">
        <f t="shared" si="325"/>
        <v>0</v>
      </c>
      <c r="W214" s="193">
        <f t="shared" si="326"/>
        <v>0</v>
      </c>
      <c r="X214" s="236"/>
      <c r="Y214" s="258"/>
      <c r="Z214" s="237"/>
      <c r="AA214" s="237"/>
      <c r="AB214" s="238"/>
      <c r="AC214" s="193">
        <f t="shared" si="327"/>
        <v>0</v>
      </c>
      <c r="AD214" s="236"/>
      <c r="AE214" s="238"/>
      <c r="AF214" s="193">
        <f t="shared" si="328"/>
        <v>0</v>
      </c>
      <c r="AG214" s="126"/>
      <c r="AH214" s="127"/>
      <c r="AI214" s="127"/>
      <c r="AJ214" s="127"/>
      <c r="AK214" s="127"/>
      <c r="AL214" s="130"/>
      <c r="AM214" s="193">
        <f t="shared" si="329"/>
        <v>0</v>
      </c>
      <c r="AN214" s="126"/>
      <c r="AO214" s="127"/>
      <c r="AP214" s="130"/>
      <c r="AQ214" s="193">
        <f t="shared" si="330"/>
        <v>0</v>
      </c>
      <c r="AR214" s="190"/>
      <c r="AS214" s="191"/>
      <c r="AT214" s="191"/>
      <c r="AU214" s="191"/>
      <c r="AV214" s="191"/>
      <c r="AW214" s="136"/>
      <c r="AX214" s="193">
        <f t="shared" si="331"/>
        <v>0</v>
      </c>
      <c r="AY214" s="236"/>
      <c r="AZ214" s="237"/>
      <c r="BA214" s="237"/>
      <c r="BB214" s="237"/>
      <c r="BC214" s="237"/>
      <c r="BD214" s="237"/>
      <c r="BE214" s="237"/>
      <c r="BF214" s="237"/>
      <c r="BG214" s="237"/>
      <c r="BH214" s="237"/>
      <c r="BI214" s="237"/>
      <c r="BJ214" s="237"/>
      <c r="BK214" s="237"/>
      <c r="BL214" s="237"/>
      <c r="BM214" s="237"/>
      <c r="BN214" s="237"/>
      <c r="BO214" s="238"/>
      <c r="BP214" s="195">
        <f t="shared" si="332"/>
        <v>0</v>
      </c>
      <c r="BQ214" s="236"/>
      <c r="BR214" s="238"/>
      <c r="BS214" s="193">
        <f t="shared" si="333"/>
        <v>0</v>
      </c>
      <c r="BT214" s="236"/>
      <c r="BU214" s="238"/>
    </row>
    <row r="215" spans="1:73" s="59" customFormat="1" ht="14.25" x14ac:dyDescent="0.25">
      <c r="A215" s="74" t="s">
        <v>17</v>
      </c>
      <c r="B215" s="75"/>
      <c r="C215" s="76"/>
      <c r="D215" s="77"/>
      <c r="E215" s="77"/>
      <c r="F215" s="78"/>
      <c r="G215" s="79">
        <f>SUM(G216:G232)</f>
        <v>0</v>
      </c>
      <c r="H215" s="80">
        <f>SUM(I215:K215)</f>
        <v>0</v>
      </c>
      <c r="I215" s="81">
        <f t="shared" ref="I215:X215" si="368">SUM(I216:I232)</f>
        <v>0</v>
      </c>
      <c r="J215" s="82">
        <f t="shared" si="368"/>
        <v>0</v>
      </c>
      <c r="K215" s="83">
        <f t="shared" si="368"/>
        <v>0</v>
      </c>
      <c r="L215" s="84">
        <f t="shared" si="368"/>
        <v>0</v>
      </c>
      <c r="M215" s="85">
        <f t="shared" si="368"/>
        <v>0</v>
      </c>
      <c r="N215" s="86">
        <f t="shared" si="368"/>
        <v>0</v>
      </c>
      <c r="O215" s="84">
        <f t="shared" si="368"/>
        <v>0</v>
      </c>
      <c r="P215" s="85">
        <f t="shared" si="368"/>
        <v>0</v>
      </c>
      <c r="Q215" s="86">
        <f t="shared" si="368"/>
        <v>0</v>
      </c>
      <c r="R215" s="84">
        <f t="shared" si="368"/>
        <v>0</v>
      </c>
      <c r="S215" s="85">
        <f t="shared" si="368"/>
        <v>0</v>
      </c>
      <c r="T215" s="86">
        <f t="shared" si="368"/>
        <v>0</v>
      </c>
      <c r="U215" s="87">
        <f t="shared" si="368"/>
        <v>0</v>
      </c>
      <c r="V215" s="79">
        <f t="shared" si="368"/>
        <v>688</v>
      </c>
      <c r="W215" s="80">
        <f t="shared" si="368"/>
        <v>0</v>
      </c>
      <c r="X215" s="81">
        <f t="shared" si="368"/>
        <v>0</v>
      </c>
      <c r="Y215" s="85"/>
      <c r="Z215" s="82">
        <f t="shared" ref="Z215:BL215" si="369">SUM(Z216:Z232)</f>
        <v>0</v>
      </c>
      <c r="AA215" s="82">
        <f t="shared" si="369"/>
        <v>0</v>
      </c>
      <c r="AB215" s="86">
        <f t="shared" si="369"/>
        <v>0</v>
      </c>
      <c r="AC215" s="80">
        <f t="shared" si="369"/>
        <v>0</v>
      </c>
      <c r="AD215" s="81">
        <f t="shared" si="369"/>
        <v>0</v>
      </c>
      <c r="AE215" s="86">
        <f t="shared" si="369"/>
        <v>0</v>
      </c>
      <c r="AF215" s="80">
        <f t="shared" si="369"/>
        <v>0</v>
      </c>
      <c r="AG215" s="81">
        <f t="shared" si="369"/>
        <v>0</v>
      </c>
      <c r="AH215" s="82">
        <f t="shared" si="369"/>
        <v>0</v>
      </c>
      <c r="AI215" s="82">
        <f t="shared" si="369"/>
        <v>0</v>
      </c>
      <c r="AJ215" s="82">
        <f t="shared" si="369"/>
        <v>0</v>
      </c>
      <c r="AK215" s="82">
        <f t="shared" si="369"/>
        <v>0</v>
      </c>
      <c r="AL215" s="86">
        <f t="shared" si="369"/>
        <v>0</v>
      </c>
      <c r="AM215" s="80">
        <f t="shared" si="369"/>
        <v>0</v>
      </c>
      <c r="AN215" s="81">
        <f t="shared" si="369"/>
        <v>0</v>
      </c>
      <c r="AO215" s="82">
        <f t="shared" si="369"/>
        <v>0</v>
      </c>
      <c r="AP215" s="86">
        <f t="shared" si="369"/>
        <v>0</v>
      </c>
      <c r="AQ215" s="80">
        <f t="shared" si="369"/>
        <v>0</v>
      </c>
      <c r="AR215" s="81">
        <f t="shared" si="369"/>
        <v>0</v>
      </c>
      <c r="AS215" s="82">
        <f t="shared" si="369"/>
        <v>0</v>
      </c>
      <c r="AT215" s="82">
        <f t="shared" si="369"/>
        <v>0</v>
      </c>
      <c r="AU215" s="82">
        <f t="shared" si="369"/>
        <v>0</v>
      </c>
      <c r="AV215" s="82">
        <f t="shared" si="369"/>
        <v>0</v>
      </c>
      <c r="AW215" s="86">
        <f t="shared" si="369"/>
        <v>0</v>
      </c>
      <c r="AX215" s="80">
        <f t="shared" si="369"/>
        <v>688</v>
      </c>
      <c r="AY215" s="81">
        <f t="shared" si="369"/>
        <v>0</v>
      </c>
      <c r="AZ215" s="82">
        <f t="shared" si="369"/>
        <v>0</v>
      </c>
      <c r="BA215" s="82">
        <f t="shared" si="369"/>
        <v>0</v>
      </c>
      <c r="BB215" s="82">
        <f t="shared" si="369"/>
        <v>0</v>
      </c>
      <c r="BC215" s="82">
        <f t="shared" si="369"/>
        <v>0</v>
      </c>
      <c r="BD215" s="82">
        <f t="shared" si="369"/>
        <v>0</v>
      </c>
      <c r="BE215" s="82">
        <f t="shared" si="369"/>
        <v>0</v>
      </c>
      <c r="BF215" s="82">
        <f t="shared" si="369"/>
        <v>0</v>
      </c>
      <c r="BG215" s="82">
        <f t="shared" si="369"/>
        <v>0</v>
      </c>
      <c r="BH215" s="82">
        <f t="shared" si="369"/>
        <v>0</v>
      </c>
      <c r="BI215" s="82">
        <f t="shared" si="369"/>
        <v>0</v>
      </c>
      <c r="BJ215" s="82">
        <f t="shared" si="369"/>
        <v>0</v>
      </c>
      <c r="BK215" s="82">
        <f t="shared" si="369"/>
        <v>688</v>
      </c>
      <c r="BL215" s="82">
        <f t="shared" si="369"/>
        <v>0</v>
      </c>
      <c r="BM215" s="82"/>
      <c r="BN215" s="82">
        <f t="shared" ref="BN215:BU215" si="370">SUM(BN216:BN232)</f>
        <v>0</v>
      </c>
      <c r="BO215" s="86">
        <f t="shared" si="370"/>
        <v>0</v>
      </c>
      <c r="BP215" s="84">
        <f t="shared" si="370"/>
        <v>0</v>
      </c>
      <c r="BQ215" s="81">
        <f t="shared" si="370"/>
        <v>0</v>
      </c>
      <c r="BR215" s="86">
        <f t="shared" si="370"/>
        <v>0</v>
      </c>
      <c r="BS215" s="80">
        <f t="shared" si="370"/>
        <v>0</v>
      </c>
      <c r="BT215" s="81">
        <f t="shared" si="370"/>
        <v>0</v>
      </c>
      <c r="BU215" s="86">
        <f t="shared" si="370"/>
        <v>0</v>
      </c>
    </row>
    <row r="216" spans="1:73" s="2" customFormat="1" x14ac:dyDescent="0.25">
      <c r="A216" s="89"/>
      <c r="B216" s="90"/>
      <c r="C216" s="91" t="s">
        <v>219</v>
      </c>
      <c r="D216" s="247" t="s">
        <v>220</v>
      </c>
      <c r="E216" s="92">
        <v>21</v>
      </c>
      <c r="F216" s="93"/>
      <c r="G216" s="94">
        <f>SUM(U216,R216,O216,L216,H216)</f>
        <v>0</v>
      </c>
      <c r="H216" s="95">
        <f>SUM(I216:K216)</f>
        <v>0</v>
      </c>
      <c r="I216" s="96"/>
      <c r="J216" s="97"/>
      <c r="K216" s="98"/>
      <c r="L216" s="99">
        <f>SUM(M216:N216)</f>
        <v>0</v>
      </c>
      <c r="M216" s="100"/>
      <c r="N216" s="101"/>
      <c r="O216" s="102">
        <f>SUM(P216:Q216)</f>
        <v>0</v>
      </c>
      <c r="P216" s="100"/>
      <c r="Q216" s="101"/>
      <c r="R216" s="102">
        <f>SUM(S216:T216)</f>
        <v>0</v>
      </c>
      <c r="S216" s="100"/>
      <c r="T216" s="101"/>
      <c r="U216" s="103"/>
      <c r="V216" s="104">
        <f>SUM(W216,AC216,AF216,AM216,AQ216,AX216,BP216,BS216)</f>
        <v>688</v>
      </c>
      <c r="W216" s="95">
        <f>SUM(X216:AB216)</f>
        <v>0</v>
      </c>
      <c r="X216" s="96"/>
      <c r="Y216" s="249"/>
      <c r="Z216" s="97"/>
      <c r="AA216" s="97"/>
      <c r="AB216" s="101"/>
      <c r="AC216" s="95">
        <f>SUM(AD216:AE216)</f>
        <v>0</v>
      </c>
      <c r="AD216" s="96"/>
      <c r="AE216" s="101"/>
      <c r="AF216" s="95">
        <f>SUM(AG216:AL216)</f>
        <v>0</v>
      </c>
      <c r="AG216" s="96"/>
      <c r="AH216" s="97"/>
      <c r="AI216" s="97"/>
      <c r="AJ216" s="97"/>
      <c r="AK216" s="97"/>
      <c r="AL216" s="101"/>
      <c r="AM216" s="95">
        <f>SUM(AN216:AP216)</f>
        <v>0</v>
      </c>
      <c r="AN216" s="96"/>
      <c r="AO216" s="97"/>
      <c r="AP216" s="101"/>
      <c r="AQ216" s="95">
        <f>SUM(AR216:AW216)</f>
        <v>0</v>
      </c>
      <c r="AR216" s="96"/>
      <c r="AS216" s="97"/>
      <c r="AT216" s="97"/>
      <c r="AU216" s="97"/>
      <c r="AV216" s="97"/>
      <c r="AW216" s="101"/>
      <c r="AX216" s="95">
        <f>SUM(AY216:BO216)</f>
        <v>688</v>
      </c>
      <c r="AY216" s="96"/>
      <c r="AZ216" s="97"/>
      <c r="BA216" s="97"/>
      <c r="BB216" s="97"/>
      <c r="BC216" s="97"/>
      <c r="BD216" s="97"/>
      <c r="BE216" s="97"/>
      <c r="BF216" s="97"/>
      <c r="BG216" s="97"/>
      <c r="BH216" s="97"/>
      <c r="BI216" s="97"/>
      <c r="BJ216" s="97"/>
      <c r="BK216" s="97">
        <v>688</v>
      </c>
      <c r="BL216" s="97"/>
      <c r="BM216" s="97"/>
      <c r="BN216" s="97"/>
      <c r="BO216" s="101"/>
      <c r="BP216" s="99">
        <f>SUM(BQ216:BR216)</f>
        <v>0</v>
      </c>
      <c r="BQ216" s="96"/>
      <c r="BR216" s="101"/>
      <c r="BS216" s="95">
        <f>SUM(BT216:BU216)</f>
        <v>0</v>
      </c>
      <c r="BT216" s="96"/>
      <c r="BU216" s="101"/>
    </row>
    <row r="217" spans="1:73" s="2" customFormat="1" x14ac:dyDescent="0.25">
      <c r="A217" s="89"/>
      <c r="B217" s="106"/>
      <c r="C217" s="107" t="s">
        <v>232</v>
      </c>
      <c r="D217" s="259" t="s">
        <v>29</v>
      </c>
      <c r="E217" s="108">
        <v>21</v>
      </c>
      <c r="F217" s="109"/>
      <c r="G217" s="94">
        <f>SUM(U217,R217,O217,L217,H217)</f>
        <v>0</v>
      </c>
      <c r="H217" s="110">
        <f t="shared" ref="H217:H219" si="371">SUM(I217:K217)</f>
        <v>0</v>
      </c>
      <c r="I217" s="111"/>
      <c r="J217" s="112"/>
      <c r="K217" s="113"/>
      <c r="L217" s="114">
        <f t="shared" ref="L217:L232" si="372">SUM(M217:N217)</f>
        <v>0</v>
      </c>
      <c r="M217" s="115"/>
      <c r="N217" s="116"/>
      <c r="O217" s="117">
        <f t="shared" ref="O217:O232" si="373">SUM(P217:Q217)</f>
        <v>0</v>
      </c>
      <c r="P217" s="115"/>
      <c r="Q217" s="116"/>
      <c r="R217" s="117">
        <f t="shared" ref="R217:R232" si="374">SUM(S217:T217)</f>
        <v>0</v>
      </c>
      <c r="S217" s="115"/>
      <c r="T217" s="116"/>
      <c r="U217" s="118"/>
      <c r="V217" s="94">
        <f t="shared" ref="V217:V232" si="375">SUM(W217,AC217,AF217,AM217,AQ217,AX217,BP217,BS217)</f>
        <v>5524</v>
      </c>
      <c r="W217" s="110">
        <f t="shared" ref="W217:W232" si="376">SUM(X217:AB217)</f>
        <v>0</v>
      </c>
      <c r="X217" s="111"/>
      <c r="Y217" s="250"/>
      <c r="Z217" s="112"/>
      <c r="AA217" s="112"/>
      <c r="AB217" s="116"/>
      <c r="AC217" s="110">
        <f t="shared" ref="AC217:AC232" si="377">SUM(AD217:AE217)</f>
        <v>0</v>
      </c>
      <c r="AD217" s="111"/>
      <c r="AE217" s="116"/>
      <c r="AF217" s="110">
        <f t="shared" ref="AF217:AF232" si="378">SUM(AG217:AL217)</f>
        <v>0</v>
      </c>
      <c r="AG217" s="111"/>
      <c r="AH217" s="112"/>
      <c r="AI217" s="112"/>
      <c r="AJ217" s="112"/>
      <c r="AK217" s="112"/>
      <c r="AL217" s="116"/>
      <c r="AM217" s="110">
        <f t="shared" ref="AM217:AM232" si="379">SUM(AN217:AP217)</f>
        <v>0</v>
      </c>
      <c r="AN217" s="111"/>
      <c r="AO217" s="112"/>
      <c r="AP217" s="116"/>
      <c r="AQ217" s="110">
        <f t="shared" ref="AQ217:AQ232" si="380">SUM(AR217:AW217)</f>
        <v>5524</v>
      </c>
      <c r="AR217" s="111"/>
      <c r="AS217" s="112">
        <v>4129</v>
      </c>
      <c r="AT217" s="112"/>
      <c r="AU217" s="112"/>
      <c r="AV217" s="112"/>
      <c r="AW217" s="116">
        <v>1395</v>
      </c>
      <c r="AX217" s="110">
        <f t="shared" ref="AX217:AX232" si="381">SUM(AY217:BO217)</f>
        <v>0</v>
      </c>
      <c r="AY217" s="111"/>
      <c r="AZ217" s="112"/>
      <c r="BA217" s="112"/>
      <c r="BB217" s="112"/>
      <c r="BC217" s="112"/>
      <c r="BD217" s="112"/>
      <c r="BE217" s="112"/>
      <c r="BF217" s="112"/>
      <c r="BG217" s="112"/>
      <c r="BH217" s="112"/>
      <c r="BI217" s="112"/>
      <c r="BJ217" s="112"/>
      <c r="BK217" s="112"/>
      <c r="BL217" s="112"/>
      <c r="BM217" s="112"/>
      <c r="BN217" s="112"/>
      <c r="BO217" s="116"/>
      <c r="BP217" s="114">
        <f t="shared" ref="BP217:BP232" si="382">SUM(BQ217:BR217)</f>
        <v>0</v>
      </c>
      <c r="BQ217" s="111"/>
      <c r="BR217" s="116"/>
      <c r="BS217" s="110">
        <f t="shared" ref="BS217:BS232" si="383">SUM(BT217:BU217)</f>
        <v>0</v>
      </c>
      <c r="BT217" s="111"/>
      <c r="BU217" s="116"/>
    </row>
    <row r="218" spans="1:73" s="2" customFormat="1" x14ac:dyDescent="0.25">
      <c r="A218" s="89"/>
      <c r="B218" s="106"/>
      <c r="C218" s="107" t="s">
        <v>233</v>
      </c>
      <c r="D218" s="259" t="s">
        <v>29</v>
      </c>
      <c r="E218" s="108">
        <v>21</v>
      </c>
      <c r="F218" s="109"/>
      <c r="G218" s="94">
        <f t="shared" ref="G218:G232" si="384">SUM(U218,R218,O218,L218,H218)</f>
        <v>0</v>
      </c>
      <c r="H218" s="110">
        <f t="shared" si="371"/>
        <v>0</v>
      </c>
      <c r="I218" s="111"/>
      <c r="J218" s="112"/>
      <c r="K218" s="113"/>
      <c r="L218" s="114">
        <f t="shared" si="372"/>
        <v>0</v>
      </c>
      <c r="M218" s="115"/>
      <c r="N218" s="116"/>
      <c r="O218" s="117">
        <f t="shared" si="373"/>
        <v>0</v>
      </c>
      <c r="P218" s="115"/>
      <c r="Q218" s="116"/>
      <c r="R218" s="117">
        <f t="shared" si="374"/>
        <v>0</v>
      </c>
      <c r="S218" s="115"/>
      <c r="T218" s="116"/>
      <c r="U218" s="118"/>
      <c r="V218" s="94">
        <f t="shared" si="375"/>
        <v>3600</v>
      </c>
      <c r="W218" s="110">
        <f t="shared" si="376"/>
        <v>0</v>
      </c>
      <c r="X218" s="111"/>
      <c r="Y218" s="250"/>
      <c r="Z218" s="112"/>
      <c r="AA218" s="112"/>
      <c r="AB218" s="116"/>
      <c r="AC218" s="110">
        <f t="shared" si="377"/>
        <v>0</v>
      </c>
      <c r="AD218" s="111"/>
      <c r="AE218" s="116"/>
      <c r="AF218" s="110">
        <f t="shared" si="378"/>
        <v>0</v>
      </c>
      <c r="AG218" s="111"/>
      <c r="AH218" s="112"/>
      <c r="AI218" s="112"/>
      <c r="AJ218" s="112"/>
      <c r="AK218" s="112"/>
      <c r="AL218" s="116"/>
      <c r="AM218" s="110">
        <f t="shared" si="379"/>
        <v>0</v>
      </c>
      <c r="AN218" s="111"/>
      <c r="AO218" s="112"/>
      <c r="AP218" s="116"/>
      <c r="AQ218" s="110">
        <f t="shared" si="380"/>
        <v>3600</v>
      </c>
      <c r="AR218" s="111"/>
      <c r="AS218" s="112">
        <v>2691</v>
      </c>
      <c r="AT218" s="112"/>
      <c r="AU218" s="112"/>
      <c r="AV218" s="112"/>
      <c r="AW218" s="116">
        <v>909</v>
      </c>
      <c r="AX218" s="110">
        <f t="shared" si="381"/>
        <v>0</v>
      </c>
      <c r="AY218" s="111"/>
      <c r="AZ218" s="112"/>
      <c r="BA218" s="112"/>
      <c r="BB218" s="112"/>
      <c r="BC218" s="112"/>
      <c r="BD218" s="112"/>
      <c r="BE218" s="112"/>
      <c r="BF218" s="112"/>
      <c r="BG218" s="112"/>
      <c r="BH218" s="112"/>
      <c r="BI218" s="112"/>
      <c r="BJ218" s="112"/>
      <c r="BK218" s="112"/>
      <c r="BL218" s="112"/>
      <c r="BM218" s="112"/>
      <c r="BN218" s="112"/>
      <c r="BO218" s="116"/>
      <c r="BP218" s="114">
        <f t="shared" si="382"/>
        <v>0</v>
      </c>
      <c r="BQ218" s="111"/>
      <c r="BR218" s="116"/>
      <c r="BS218" s="110">
        <f t="shared" si="383"/>
        <v>0</v>
      </c>
      <c r="BT218" s="111"/>
      <c r="BU218" s="116"/>
    </row>
    <row r="219" spans="1:73" s="2" customFormat="1" x14ac:dyDescent="0.25">
      <c r="A219" s="89"/>
      <c r="B219" s="106"/>
      <c r="C219" s="107" t="s">
        <v>234</v>
      </c>
      <c r="D219" s="259" t="s">
        <v>29</v>
      </c>
      <c r="E219" s="108">
        <v>21</v>
      </c>
      <c r="F219" s="109"/>
      <c r="G219" s="94">
        <f t="shared" si="384"/>
        <v>0</v>
      </c>
      <c r="H219" s="110">
        <f t="shared" si="371"/>
        <v>0</v>
      </c>
      <c r="I219" s="111"/>
      <c r="J219" s="112"/>
      <c r="K219" s="113"/>
      <c r="L219" s="114">
        <f t="shared" si="372"/>
        <v>0</v>
      </c>
      <c r="M219" s="115"/>
      <c r="N219" s="116"/>
      <c r="O219" s="117">
        <f t="shared" si="373"/>
        <v>0</v>
      </c>
      <c r="P219" s="115"/>
      <c r="Q219" s="116"/>
      <c r="R219" s="117">
        <f t="shared" si="374"/>
        <v>0</v>
      </c>
      <c r="S219" s="115"/>
      <c r="T219" s="116"/>
      <c r="U219" s="118"/>
      <c r="V219" s="94">
        <f t="shared" si="375"/>
        <v>5304</v>
      </c>
      <c r="W219" s="110">
        <f t="shared" si="376"/>
        <v>0</v>
      </c>
      <c r="X219" s="111"/>
      <c r="Y219" s="250"/>
      <c r="Z219" s="112"/>
      <c r="AA219" s="112"/>
      <c r="AB219" s="116"/>
      <c r="AC219" s="110">
        <f t="shared" si="377"/>
        <v>0</v>
      </c>
      <c r="AD219" s="111"/>
      <c r="AE219" s="116"/>
      <c r="AF219" s="110">
        <f t="shared" si="378"/>
        <v>0</v>
      </c>
      <c r="AG219" s="111"/>
      <c r="AH219" s="112"/>
      <c r="AI219" s="112"/>
      <c r="AJ219" s="112"/>
      <c r="AK219" s="112"/>
      <c r="AL219" s="116"/>
      <c r="AM219" s="110">
        <f t="shared" si="379"/>
        <v>0</v>
      </c>
      <c r="AN219" s="111"/>
      <c r="AO219" s="112"/>
      <c r="AP219" s="116"/>
      <c r="AQ219" s="110">
        <f t="shared" si="380"/>
        <v>5304</v>
      </c>
      <c r="AR219" s="111"/>
      <c r="AS219" s="112">
        <v>3964</v>
      </c>
      <c r="AT219" s="112"/>
      <c r="AU219" s="112"/>
      <c r="AV219" s="112"/>
      <c r="AW219" s="116">
        <v>1340</v>
      </c>
      <c r="AX219" s="110">
        <f t="shared" si="381"/>
        <v>0</v>
      </c>
      <c r="AY219" s="111"/>
      <c r="AZ219" s="112"/>
      <c r="BA219" s="112"/>
      <c r="BB219" s="112"/>
      <c r="BC219" s="112"/>
      <c r="BD219" s="112"/>
      <c r="BE219" s="112"/>
      <c r="BF219" s="112"/>
      <c r="BG219" s="112"/>
      <c r="BH219" s="112"/>
      <c r="BI219" s="112"/>
      <c r="BJ219" s="112"/>
      <c r="BK219" s="112"/>
      <c r="BL219" s="112"/>
      <c r="BM219" s="112"/>
      <c r="BN219" s="112"/>
      <c r="BO219" s="116"/>
      <c r="BP219" s="114">
        <f t="shared" si="382"/>
        <v>0</v>
      </c>
      <c r="BQ219" s="111"/>
      <c r="BR219" s="116"/>
      <c r="BS219" s="110">
        <f t="shared" si="383"/>
        <v>0</v>
      </c>
      <c r="BT219" s="111"/>
      <c r="BU219" s="116"/>
    </row>
    <row r="220" spans="1:73" s="2" customFormat="1" ht="15.75" thickBot="1" x14ac:dyDescent="0.3">
      <c r="A220" s="89"/>
      <c r="B220" s="106"/>
      <c r="C220" s="107" t="s">
        <v>235</v>
      </c>
      <c r="D220" s="259" t="s">
        <v>29</v>
      </c>
      <c r="E220" s="108">
        <v>21</v>
      </c>
      <c r="F220" s="109"/>
      <c r="G220" s="94">
        <f>SUM(U220,R220,O220,L220,H220)</f>
        <v>0</v>
      </c>
      <c r="H220" s="110">
        <f>SUM(I220:K220)</f>
        <v>0</v>
      </c>
      <c r="I220" s="111"/>
      <c r="J220" s="112"/>
      <c r="K220" s="113"/>
      <c r="L220" s="114">
        <f t="shared" si="372"/>
        <v>0</v>
      </c>
      <c r="M220" s="115"/>
      <c r="N220" s="116"/>
      <c r="O220" s="117">
        <f t="shared" si="373"/>
        <v>0</v>
      </c>
      <c r="P220" s="115"/>
      <c r="Q220" s="116"/>
      <c r="R220" s="117">
        <f t="shared" si="374"/>
        <v>0</v>
      </c>
      <c r="S220" s="115"/>
      <c r="T220" s="116"/>
      <c r="U220" s="118"/>
      <c r="V220" s="94">
        <f t="shared" si="375"/>
        <v>-14428</v>
      </c>
      <c r="W220" s="110">
        <f t="shared" si="376"/>
        <v>0</v>
      </c>
      <c r="X220" s="111"/>
      <c r="Y220" s="250"/>
      <c r="Z220" s="112"/>
      <c r="AA220" s="112"/>
      <c r="AB220" s="116"/>
      <c r="AC220" s="110">
        <f t="shared" si="377"/>
        <v>0</v>
      </c>
      <c r="AD220" s="111"/>
      <c r="AE220" s="116"/>
      <c r="AF220" s="110">
        <f t="shared" si="378"/>
        <v>0</v>
      </c>
      <c r="AG220" s="111"/>
      <c r="AH220" s="112"/>
      <c r="AI220" s="112"/>
      <c r="AJ220" s="112"/>
      <c r="AK220" s="112"/>
      <c r="AL220" s="116"/>
      <c r="AM220" s="110">
        <f t="shared" si="379"/>
        <v>0</v>
      </c>
      <c r="AN220" s="111"/>
      <c r="AO220" s="112"/>
      <c r="AP220" s="116"/>
      <c r="AQ220" s="110">
        <f t="shared" si="380"/>
        <v>-14428</v>
      </c>
      <c r="AR220" s="111"/>
      <c r="AS220" s="112">
        <v>-10784</v>
      </c>
      <c r="AT220" s="112"/>
      <c r="AU220" s="112"/>
      <c r="AV220" s="112"/>
      <c r="AW220" s="116">
        <v>-3644</v>
      </c>
      <c r="AX220" s="110">
        <f t="shared" si="381"/>
        <v>0</v>
      </c>
      <c r="AY220" s="111"/>
      <c r="AZ220" s="112"/>
      <c r="BA220" s="112"/>
      <c r="BB220" s="112"/>
      <c r="BC220" s="112"/>
      <c r="BD220" s="112"/>
      <c r="BE220" s="112"/>
      <c r="BF220" s="112"/>
      <c r="BG220" s="112"/>
      <c r="BH220" s="112"/>
      <c r="BI220" s="112"/>
      <c r="BJ220" s="112"/>
      <c r="BK220" s="112"/>
      <c r="BL220" s="112"/>
      <c r="BM220" s="112"/>
      <c r="BN220" s="112"/>
      <c r="BO220" s="116"/>
      <c r="BP220" s="114">
        <f t="shared" si="382"/>
        <v>0</v>
      </c>
      <c r="BQ220" s="111"/>
      <c r="BR220" s="116"/>
      <c r="BS220" s="110">
        <f t="shared" si="383"/>
        <v>0</v>
      </c>
      <c r="BT220" s="111"/>
      <c r="BU220" s="116"/>
    </row>
    <row r="221" spans="1:73" s="2" customFormat="1" hidden="1" x14ac:dyDescent="0.25">
      <c r="A221" s="89"/>
      <c r="B221" s="106"/>
      <c r="C221" s="107"/>
      <c r="D221" s="108"/>
      <c r="E221" s="108"/>
      <c r="F221" s="109"/>
      <c r="G221" s="94">
        <f t="shared" si="384"/>
        <v>0</v>
      </c>
      <c r="H221" s="110">
        <f t="shared" ref="H221:H232" si="385">SUM(I221:K221)</f>
        <v>0</v>
      </c>
      <c r="I221" s="111"/>
      <c r="J221" s="112"/>
      <c r="K221" s="113"/>
      <c r="L221" s="114">
        <f t="shared" si="372"/>
        <v>0</v>
      </c>
      <c r="M221" s="115"/>
      <c r="N221" s="116"/>
      <c r="O221" s="117">
        <f t="shared" si="373"/>
        <v>0</v>
      </c>
      <c r="P221" s="115"/>
      <c r="Q221" s="116"/>
      <c r="R221" s="117">
        <f t="shared" si="374"/>
        <v>0</v>
      </c>
      <c r="S221" s="115"/>
      <c r="T221" s="116"/>
      <c r="U221" s="118"/>
      <c r="V221" s="94">
        <f t="shared" si="375"/>
        <v>0</v>
      </c>
      <c r="W221" s="110">
        <f t="shared" si="376"/>
        <v>0</v>
      </c>
      <c r="X221" s="111"/>
      <c r="Y221" s="250"/>
      <c r="Z221" s="112"/>
      <c r="AA221" s="112"/>
      <c r="AB221" s="116"/>
      <c r="AC221" s="110">
        <f t="shared" si="377"/>
        <v>0</v>
      </c>
      <c r="AD221" s="111"/>
      <c r="AE221" s="116"/>
      <c r="AF221" s="110">
        <f t="shared" si="378"/>
        <v>0</v>
      </c>
      <c r="AG221" s="111"/>
      <c r="AH221" s="112"/>
      <c r="AI221" s="112"/>
      <c r="AJ221" s="112"/>
      <c r="AK221" s="112"/>
      <c r="AL221" s="116"/>
      <c r="AM221" s="110">
        <f t="shared" si="379"/>
        <v>0</v>
      </c>
      <c r="AN221" s="111"/>
      <c r="AO221" s="112"/>
      <c r="AP221" s="116"/>
      <c r="AQ221" s="110">
        <f t="shared" si="380"/>
        <v>0</v>
      </c>
      <c r="AR221" s="111"/>
      <c r="AS221" s="112"/>
      <c r="AT221" s="112"/>
      <c r="AU221" s="112"/>
      <c r="AV221" s="112"/>
      <c r="AW221" s="116"/>
      <c r="AX221" s="110">
        <f t="shared" si="381"/>
        <v>0</v>
      </c>
      <c r="AY221" s="111"/>
      <c r="AZ221" s="112"/>
      <c r="BA221" s="112"/>
      <c r="BB221" s="112"/>
      <c r="BC221" s="112"/>
      <c r="BD221" s="112"/>
      <c r="BE221" s="112"/>
      <c r="BF221" s="112"/>
      <c r="BG221" s="112"/>
      <c r="BH221" s="112"/>
      <c r="BI221" s="112"/>
      <c r="BJ221" s="112"/>
      <c r="BK221" s="112"/>
      <c r="BL221" s="112"/>
      <c r="BM221" s="112"/>
      <c r="BN221" s="112"/>
      <c r="BO221" s="116"/>
      <c r="BP221" s="114">
        <f t="shared" si="382"/>
        <v>0</v>
      </c>
      <c r="BQ221" s="111"/>
      <c r="BR221" s="116"/>
      <c r="BS221" s="110">
        <f t="shared" si="383"/>
        <v>0</v>
      </c>
      <c r="BT221" s="111"/>
      <c r="BU221" s="116"/>
    </row>
    <row r="222" spans="1:73" s="2" customFormat="1" hidden="1" x14ac:dyDescent="0.25">
      <c r="A222" s="89"/>
      <c r="B222" s="106"/>
      <c r="C222" s="107"/>
      <c r="D222" s="108"/>
      <c r="E222" s="108"/>
      <c r="F222" s="109"/>
      <c r="G222" s="94">
        <f t="shared" si="384"/>
        <v>0</v>
      </c>
      <c r="H222" s="110">
        <f t="shared" si="385"/>
        <v>0</v>
      </c>
      <c r="I222" s="111"/>
      <c r="J222" s="112"/>
      <c r="K222" s="113"/>
      <c r="L222" s="114">
        <f t="shared" si="372"/>
        <v>0</v>
      </c>
      <c r="M222" s="115"/>
      <c r="N222" s="116"/>
      <c r="O222" s="117">
        <f t="shared" si="373"/>
        <v>0</v>
      </c>
      <c r="P222" s="115"/>
      <c r="Q222" s="116"/>
      <c r="R222" s="117">
        <f t="shared" si="374"/>
        <v>0</v>
      </c>
      <c r="S222" s="115"/>
      <c r="T222" s="116"/>
      <c r="U222" s="118"/>
      <c r="V222" s="94">
        <f t="shared" si="375"/>
        <v>0</v>
      </c>
      <c r="W222" s="110">
        <f t="shared" si="376"/>
        <v>0</v>
      </c>
      <c r="X222" s="111"/>
      <c r="Y222" s="250"/>
      <c r="Z222" s="112"/>
      <c r="AA222" s="112"/>
      <c r="AB222" s="116"/>
      <c r="AC222" s="110">
        <f t="shared" si="377"/>
        <v>0</v>
      </c>
      <c r="AD222" s="111"/>
      <c r="AE222" s="116"/>
      <c r="AF222" s="110">
        <f t="shared" si="378"/>
        <v>0</v>
      </c>
      <c r="AG222" s="111"/>
      <c r="AH222" s="112"/>
      <c r="AI222" s="112"/>
      <c r="AJ222" s="112"/>
      <c r="AK222" s="112"/>
      <c r="AL222" s="116"/>
      <c r="AM222" s="110">
        <f t="shared" si="379"/>
        <v>0</v>
      </c>
      <c r="AN222" s="111"/>
      <c r="AO222" s="112"/>
      <c r="AP222" s="116"/>
      <c r="AQ222" s="110">
        <f t="shared" si="380"/>
        <v>0</v>
      </c>
      <c r="AR222" s="111"/>
      <c r="AS222" s="112"/>
      <c r="AT222" s="112"/>
      <c r="AU222" s="112"/>
      <c r="AV222" s="112"/>
      <c r="AW222" s="116"/>
      <c r="AX222" s="110">
        <f t="shared" si="381"/>
        <v>0</v>
      </c>
      <c r="AY222" s="111"/>
      <c r="AZ222" s="112"/>
      <c r="BA222" s="112"/>
      <c r="BB222" s="112"/>
      <c r="BC222" s="112"/>
      <c r="BD222" s="112"/>
      <c r="BE222" s="112"/>
      <c r="BF222" s="112"/>
      <c r="BG222" s="112"/>
      <c r="BH222" s="112"/>
      <c r="BI222" s="112"/>
      <c r="BJ222" s="112"/>
      <c r="BK222" s="112"/>
      <c r="BL222" s="112"/>
      <c r="BM222" s="112"/>
      <c r="BN222" s="112"/>
      <c r="BO222" s="116"/>
      <c r="BP222" s="114">
        <f t="shared" si="382"/>
        <v>0</v>
      </c>
      <c r="BQ222" s="111"/>
      <c r="BR222" s="116"/>
      <c r="BS222" s="110">
        <f t="shared" si="383"/>
        <v>0</v>
      </c>
      <c r="BT222" s="111"/>
      <c r="BU222" s="116"/>
    </row>
    <row r="223" spans="1:73" s="2" customFormat="1" hidden="1" x14ac:dyDescent="0.25">
      <c r="A223" s="89"/>
      <c r="B223" s="106"/>
      <c r="C223" s="107"/>
      <c r="D223" s="108"/>
      <c r="E223" s="108"/>
      <c r="F223" s="109"/>
      <c r="G223" s="94">
        <f t="shared" si="384"/>
        <v>0</v>
      </c>
      <c r="H223" s="110">
        <f t="shared" si="385"/>
        <v>0</v>
      </c>
      <c r="I223" s="111"/>
      <c r="J223" s="112"/>
      <c r="K223" s="113"/>
      <c r="L223" s="114">
        <f t="shared" si="372"/>
        <v>0</v>
      </c>
      <c r="M223" s="115"/>
      <c r="N223" s="116"/>
      <c r="O223" s="117">
        <f t="shared" si="373"/>
        <v>0</v>
      </c>
      <c r="P223" s="115"/>
      <c r="Q223" s="116"/>
      <c r="R223" s="117">
        <f t="shared" si="374"/>
        <v>0</v>
      </c>
      <c r="S223" s="115"/>
      <c r="T223" s="116"/>
      <c r="U223" s="118"/>
      <c r="V223" s="94">
        <f t="shared" si="375"/>
        <v>0</v>
      </c>
      <c r="W223" s="110">
        <f t="shared" si="376"/>
        <v>0</v>
      </c>
      <c r="X223" s="111"/>
      <c r="Y223" s="250"/>
      <c r="Z223" s="112"/>
      <c r="AA223" s="112"/>
      <c r="AB223" s="116"/>
      <c r="AC223" s="110">
        <f t="shared" si="377"/>
        <v>0</v>
      </c>
      <c r="AD223" s="111"/>
      <c r="AE223" s="116"/>
      <c r="AF223" s="110">
        <f t="shared" si="378"/>
        <v>0</v>
      </c>
      <c r="AG223" s="111"/>
      <c r="AH223" s="112"/>
      <c r="AI223" s="112"/>
      <c r="AJ223" s="112"/>
      <c r="AK223" s="112"/>
      <c r="AL223" s="116"/>
      <c r="AM223" s="110">
        <f t="shared" si="379"/>
        <v>0</v>
      </c>
      <c r="AN223" s="111"/>
      <c r="AO223" s="112"/>
      <c r="AP223" s="116"/>
      <c r="AQ223" s="110">
        <f t="shared" si="380"/>
        <v>0</v>
      </c>
      <c r="AR223" s="111"/>
      <c r="AS223" s="112"/>
      <c r="AT223" s="112"/>
      <c r="AU223" s="112"/>
      <c r="AV223" s="112"/>
      <c r="AW223" s="116"/>
      <c r="AX223" s="110">
        <f t="shared" si="381"/>
        <v>0</v>
      </c>
      <c r="AY223" s="111"/>
      <c r="AZ223" s="112"/>
      <c r="BA223" s="112"/>
      <c r="BB223" s="112"/>
      <c r="BC223" s="112"/>
      <c r="BD223" s="112"/>
      <c r="BE223" s="112"/>
      <c r="BF223" s="112"/>
      <c r="BG223" s="112"/>
      <c r="BH223" s="112"/>
      <c r="BI223" s="112"/>
      <c r="BJ223" s="112"/>
      <c r="BK223" s="112"/>
      <c r="BL223" s="112"/>
      <c r="BM223" s="112"/>
      <c r="BN223" s="112"/>
      <c r="BO223" s="116"/>
      <c r="BP223" s="114">
        <f t="shared" si="382"/>
        <v>0</v>
      </c>
      <c r="BQ223" s="111"/>
      <c r="BR223" s="116"/>
      <c r="BS223" s="110">
        <f t="shared" si="383"/>
        <v>0</v>
      </c>
      <c r="BT223" s="111"/>
      <c r="BU223" s="116"/>
    </row>
    <row r="224" spans="1:73" s="2" customFormat="1" hidden="1" x14ac:dyDescent="0.25">
      <c r="A224" s="89"/>
      <c r="B224" s="106"/>
      <c r="C224" s="107"/>
      <c r="D224" s="108"/>
      <c r="E224" s="108"/>
      <c r="F224" s="109"/>
      <c r="G224" s="94">
        <f t="shared" si="384"/>
        <v>0</v>
      </c>
      <c r="H224" s="110">
        <f t="shared" si="385"/>
        <v>0</v>
      </c>
      <c r="I224" s="111"/>
      <c r="J224" s="112"/>
      <c r="K224" s="113"/>
      <c r="L224" s="114">
        <f t="shared" si="372"/>
        <v>0</v>
      </c>
      <c r="M224" s="115"/>
      <c r="N224" s="116"/>
      <c r="O224" s="117">
        <f t="shared" si="373"/>
        <v>0</v>
      </c>
      <c r="P224" s="115"/>
      <c r="Q224" s="116"/>
      <c r="R224" s="117">
        <f t="shared" si="374"/>
        <v>0</v>
      </c>
      <c r="S224" s="115"/>
      <c r="T224" s="116"/>
      <c r="U224" s="118"/>
      <c r="V224" s="94">
        <f t="shared" si="375"/>
        <v>0</v>
      </c>
      <c r="W224" s="110">
        <f t="shared" si="376"/>
        <v>0</v>
      </c>
      <c r="X224" s="111"/>
      <c r="Y224" s="250"/>
      <c r="Z224" s="112"/>
      <c r="AA224" s="112"/>
      <c r="AB224" s="116"/>
      <c r="AC224" s="110">
        <f t="shared" si="377"/>
        <v>0</v>
      </c>
      <c r="AD224" s="111"/>
      <c r="AE224" s="116"/>
      <c r="AF224" s="110">
        <f t="shared" si="378"/>
        <v>0</v>
      </c>
      <c r="AG224" s="111"/>
      <c r="AH224" s="112"/>
      <c r="AI224" s="112"/>
      <c r="AJ224" s="112"/>
      <c r="AK224" s="112"/>
      <c r="AL224" s="116"/>
      <c r="AM224" s="110">
        <f t="shared" si="379"/>
        <v>0</v>
      </c>
      <c r="AN224" s="111"/>
      <c r="AO224" s="112"/>
      <c r="AP224" s="116"/>
      <c r="AQ224" s="110">
        <f t="shared" si="380"/>
        <v>0</v>
      </c>
      <c r="AR224" s="111"/>
      <c r="AS224" s="112"/>
      <c r="AT224" s="112"/>
      <c r="AU224" s="112"/>
      <c r="AV224" s="112"/>
      <c r="AW224" s="116"/>
      <c r="AX224" s="110">
        <f t="shared" si="381"/>
        <v>0</v>
      </c>
      <c r="AY224" s="111"/>
      <c r="AZ224" s="112"/>
      <c r="BA224" s="112"/>
      <c r="BB224" s="112"/>
      <c r="BC224" s="112"/>
      <c r="BD224" s="112"/>
      <c r="BE224" s="112"/>
      <c r="BF224" s="112"/>
      <c r="BG224" s="112"/>
      <c r="BH224" s="112"/>
      <c r="BI224" s="112"/>
      <c r="BJ224" s="112"/>
      <c r="BK224" s="112"/>
      <c r="BL224" s="112"/>
      <c r="BM224" s="112"/>
      <c r="BN224" s="112"/>
      <c r="BO224" s="116"/>
      <c r="BP224" s="114">
        <f t="shared" si="382"/>
        <v>0</v>
      </c>
      <c r="BQ224" s="111"/>
      <c r="BR224" s="116"/>
      <c r="BS224" s="110">
        <f t="shared" si="383"/>
        <v>0</v>
      </c>
      <c r="BT224" s="111"/>
      <c r="BU224" s="116"/>
    </row>
    <row r="225" spans="1:73" s="2" customFormat="1" hidden="1" x14ac:dyDescent="0.25">
      <c r="A225" s="89"/>
      <c r="B225" s="106"/>
      <c r="C225" s="107"/>
      <c r="D225" s="108"/>
      <c r="E225" s="108"/>
      <c r="F225" s="109"/>
      <c r="G225" s="94">
        <f t="shared" si="384"/>
        <v>0</v>
      </c>
      <c r="H225" s="110">
        <f t="shared" si="385"/>
        <v>0</v>
      </c>
      <c r="I225" s="111"/>
      <c r="J225" s="112"/>
      <c r="K225" s="113"/>
      <c r="L225" s="114">
        <f t="shared" si="372"/>
        <v>0</v>
      </c>
      <c r="M225" s="115"/>
      <c r="N225" s="116"/>
      <c r="O225" s="117">
        <f t="shared" si="373"/>
        <v>0</v>
      </c>
      <c r="P225" s="115"/>
      <c r="Q225" s="116"/>
      <c r="R225" s="117">
        <f t="shared" si="374"/>
        <v>0</v>
      </c>
      <c r="S225" s="115"/>
      <c r="T225" s="116"/>
      <c r="U225" s="118"/>
      <c r="V225" s="94">
        <f t="shared" si="375"/>
        <v>0</v>
      </c>
      <c r="W225" s="110">
        <f t="shared" si="376"/>
        <v>0</v>
      </c>
      <c r="X225" s="111"/>
      <c r="Y225" s="250"/>
      <c r="Z225" s="112"/>
      <c r="AA225" s="112"/>
      <c r="AB225" s="116"/>
      <c r="AC225" s="110">
        <f t="shared" si="377"/>
        <v>0</v>
      </c>
      <c r="AD225" s="111"/>
      <c r="AE225" s="116"/>
      <c r="AF225" s="110">
        <f t="shared" si="378"/>
        <v>0</v>
      </c>
      <c r="AG225" s="111"/>
      <c r="AH225" s="112"/>
      <c r="AI225" s="112"/>
      <c r="AJ225" s="112"/>
      <c r="AK225" s="112"/>
      <c r="AL225" s="116"/>
      <c r="AM225" s="110">
        <f t="shared" si="379"/>
        <v>0</v>
      </c>
      <c r="AN225" s="111"/>
      <c r="AO225" s="112"/>
      <c r="AP225" s="116"/>
      <c r="AQ225" s="110">
        <f t="shared" si="380"/>
        <v>0</v>
      </c>
      <c r="AR225" s="111"/>
      <c r="AS225" s="112"/>
      <c r="AT225" s="112"/>
      <c r="AU225" s="112"/>
      <c r="AV225" s="112"/>
      <c r="AW225" s="116"/>
      <c r="AX225" s="110">
        <f t="shared" si="381"/>
        <v>0</v>
      </c>
      <c r="AY225" s="111"/>
      <c r="AZ225" s="112"/>
      <c r="BA225" s="112"/>
      <c r="BB225" s="112"/>
      <c r="BC225" s="112"/>
      <c r="BD225" s="112"/>
      <c r="BE225" s="112"/>
      <c r="BF225" s="112"/>
      <c r="BG225" s="112"/>
      <c r="BH225" s="112"/>
      <c r="BI225" s="112"/>
      <c r="BJ225" s="112"/>
      <c r="BK225" s="112"/>
      <c r="BL225" s="112"/>
      <c r="BM225" s="112"/>
      <c r="BN225" s="112"/>
      <c r="BO225" s="116"/>
      <c r="BP225" s="114">
        <f t="shared" si="382"/>
        <v>0</v>
      </c>
      <c r="BQ225" s="111"/>
      <c r="BR225" s="116"/>
      <c r="BS225" s="110">
        <f t="shared" si="383"/>
        <v>0</v>
      </c>
      <c r="BT225" s="111"/>
      <c r="BU225" s="116"/>
    </row>
    <row r="226" spans="1:73" s="2" customFormat="1" hidden="1" x14ac:dyDescent="0.25">
      <c r="A226" s="89"/>
      <c r="B226" s="106"/>
      <c r="C226" s="107"/>
      <c r="D226" s="108"/>
      <c r="E226" s="108"/>
      <c r="F226" s="109"/>
      <c r="G226" s="94">
        <f t="shared" si="384"/>
        <v>0</v>
      </c>
      <c r="H226" s="110">
        <f t="shared" si="385"/>
        <v>0</v>
      </c>
      <c r="I226" s="111"/>
      <c r="J226" s="112"/>
      <c r="K226" s="113"/>
      <c r="L226" s="114">
        <f t="shared" si="372"/>
        <v>0</v>
      </c>
      <c r="M226" s="115"/>
      <c r="N226" s="116"/>
      <c r="O226" s="117">
        <f t="shared" si="373"/>
        <v>0</v>
      </c>
      <c r="P226" s="115"/>
      <c r="Q226" s="116"/>
      <c r="R226" s="117">
        <f t="shared" si="374"/>
        <v>0</v>
      </c>
      <c r="S226" s="115"/>
      <c r="T226" s="116"/>
      <c r="U226" s="118"/>
      <c r="V226" s="94">
        <f t="shared" si="375"/>
        <v>0</v>
      </c>
      <c r="W226" s="110">
        <f t="shared" si="376"/>
        <v>0</v>
      </c>
      <c r="X226" s="111"/>
      <c r="Y226" s="250"/>
      <c r="Z226" s="112"/>
      <c r="AA226" s="112"/>
      <c r="AB226" s="116"/>
      <c r="AC226" s="110">
        <f t="shared" si="377"/>
        <v>0</v>
      </c>
      <c r="AD226" s="111"/>
      <c r="AE226" s="116"/>
      <c r="AF226" s="110">
        <f t="shared" si="378"/>
        <v>0</v>
      </c>
      <c r="AG226" s="111"/>
      <c r="AH226" s="112"/>
      <c r="AI226" s="112"/>
      <c r="AJ226" s="112"/>
      <c r="AK226" s="112"/>
      <c r="AL226" s="116"/>
      <c r="AM226" s="110">
        <f t="shared" si="379"/>
        <v>0</v>
      </c>
      <c r="AN226" s="111"/>
      <c r="AO226" s="112"/>
      <c r="AP226" s="116"/>
      <c r="AQ226" s="110">
        <f t="shared" si="380"/>
        <v>0</v>
      </c>
      <c r="AR226" s="111"/>
      <c r="AS226" s="112"/>
      <c r="AT226" s="112"/>
      <c r="AU226" s="112"/>
      <c r="AV226" s="112"/>
      <c r="AW226" s="116"/>
      <c r="AX226" s="110">
        <f t="shared" si="381"/>
        <v>0</v>
      </c>
      <c r="AY226" s="111"/>
      <c r="AZ226" s="112"/>
      <c r="BA226" s="112"/>
      <c r="BB226" s="112"/>
      <c r="BC226" s="112"/>
      <c r="BD226" s="112"/>
      <c r="BE226" s="112"/>
      <c r="BF226" s="112"/>
      <c r="BG226" s="112"/>
      <c r="BH226" s="112"/>
      <c r="BI226" s="112"/>
      <c r="BJ226" s="112"/>
      <c r="BK226" s="112"/>
      <c r="BL226" s="112"/>
      <c r="BM226" s="112"/>
      <c r="BN226" s="112"/>
      <c r="BO226" s="116"/>
      <c r="BP226" s="114">
        <f t="shared" si="382"/>
        <v>0</v>
      </c>
      <c r="BQ226" s="111"/>
      <c r="BR226" s="116"/>
      <c r="BS226" s="110">
        <f t="shared" si="383"/>
        <v>0</v>
      </c>
      <c r="BT226" s="111"/>
      <c r="BU226" s="116"/>
    </row>
    <row r="227" spans="1:73" s="2" customFormat="1" hidden="1" x14ac:dyDescent="0.25">
      <c r="A227" s="89"/>
      <c r="B227" s="106"/>
      <c r="C227" s="107"/>
      <c r="D227" s="108"/>
      <c r="E227" s="108"/>
      <c r="F227" s="109"/>
      <c r="G227" s="94">
        <f t="shared" si="384"/>
        <v>0</v>
      </c>
      <c r="H227" s="110">
        <f t="shared" si="385"/>
        <v>0</v>
      </c>
      <c r="I227" s="111"/>
      <c r="J227" s="112"/>
      <c r="K227" s="113"/>
      <c r="L227" s="114">
        <f t="shared" si="372"/>
        <v>0</v>
      </c>
      <c r="M227" s="115"/>
      <c r="N227" s="116"/>
      <c r="O227" s="117">
        <f t="shared" si="373"/>
        <v>0</v>
      </c>
      <c r="P227" s="115"/>
      <c r="Q227" s="116"/>
      <c r="R227" s="117">
        <f t="shared" si="374"/>
        <v>0</v>
      </c>
      <c r="S227" s="115"/>
      <c r="T227" s="116"/>
      <c r="U227" s="118"/>
      <c r="V227" s="94">
        <f t="shared" si="375"/>
        <v>0</v>
      </c>
      <c r="W227" s="110">
        <f t="shared" si="376"/>
        <v>0</v>
      </c>
      <c r="X227" s="111"/>
      <c r="Y227" s="250"/>
      <c r="Z227" s="112"/>
      <c r="AA227" s="112"/>
      <c r="AB227" s="116"/>
      <c r="AC227" s="110">
        <f t="shared" si="377"/>
        <v>0</v>
      </c>
      <c r="AD227" s="111"/>
      <c r="AE227" s="116"/>
      <c r="AF227" s="110">
        <f t="shared" si="378"/>
        <v>0</v>
      </c>
      <c r="AG227" s="111"/>
      <c r="AH227" s="112"/>
      <c r="AI227" s="112"/>
      <c r="AJ227" s="112"/>
      <c r="AK227" s="112"/>
      <c r="AL227" s="116"/>
      <c r="AM227" s="110">
        <f t="shared" si="379"/>
        <v>0</v>
      </c>
      <c r="AN227" s="111"/>
      <c r="AO227" s="112"/>
      <c r="AP227" s="116"/>
      <c r="AQ227" s="110">
        <f t="shared" si="380"/>
        <v>0</v>
      </c>
      <c r="AR227" s="111"/>
      <c r="AS227" s="112"/>
      <c r="AT227" s="112"/>
      <c r="AU227" s="112"/>
      <c r="AV227" s="112"/>
      <c r="AW227" s="116"/>
      <c r="AX227" s="110">
        <f t="shared" si="381"/>
        <v>0</v>
      </c>
      <c r="AY227" s="111"/>
      <c r="AZ227" s="112"/>
      <c r="BA227" s="112"/>
      <c r="BB227" s="112"/>
      <c r="BC227" s="112"/>
      <c r="BD227" s="112"/>
      <c r="BE227" s="112"/>
      <c r="BF227" s="112"/>
      <c r="BG227" s="112"/>
      <c r="BH227" s="112"/>
      <c r="BI227" s="112"/>
      <c r="BJ227" s="112"/>
      <c r="BK227" s="112"/>
      <c r="BL227" s="112"/>
      <c r="BM227" s="112"/>
      <c r="BN227" s="112"/>
      <c r="BO227" s="116"/>
      <c r="BP227" s="114">
        <f t="shared" si="382"/>
        <v>0</v>
      </c>
      <c r="BQ227" s="111"/>
      <c r="BR227" s="116"/>
      <c r="BS227" s="110">
        <f t="shared" si="383"/>
        <v>0</v>
      </c>
      <c r="BT227" s="111"/>
      <c r="BU227" s="116"/>
    </row>
    <row r="228" spans="1:73" s="2" customFormat="1" hidden="1" x14ac:dyDescent="0.25">
      <c r="A228" s="89"/>
      <c r="B228" s="106"/>
      <c r="C228" s="107"/>
      <c r="D228" s="108"/>
      <c r="E228" s="108"/>
      <c r="F228" s="109"/>
      <c r="G228" s="94">
        <f t="shared" si="384"/>
        <v>0</v>
      </c>
      <c r="H228" s="110">
        <f t="shared" si="385"/>
        <v>0</v>
      </c>
      <c r="I228" s="111"/>
      <c r="J228" s="112"/>
      <c r="K228" s="113"/>
      <c r="L228" s="114">
        <f t="shared" si="372"/>
        <v>0</v>
      </c>
      <c r="M228" s="115"/>
      <c r="N228" s="116"/>
      <c r="O228" s="117">
        <f t="shared" si="373"/>
        <v>0</v>
      </c>
      <c r="P228" s="115"/>
      <c r="Q228" s="116"/>
      <c r="R228" s="117">
        <f t="shared" si="374"/>
        <v>0</v>
      </c>
      <c r="S228" s="115"/>
      <c r="T228" s="116"/>
      <c r="U228" s="118"/>
      <c r="V228" s="94">
        <f t="shared" si="375"/>
        <v>0</v>
      </c>
      <c r="W228" s="110">
        <f t="shared" si="376"/>
        <v>0</v>
      </c>
      <c r="X228" s="111"/>
      <c r="Y228" s="250"/>
      <c r="Z228" s="112"/>
      <c r="AA228" s="112"/>
      <c r="AB228" s="116"/>
      <c r="AC228" s="110">
        <f t="shared" si="377"/>
        <v>0</v>
      </c>
      <c r="AD228" s="111"/>
      <c r="AE228" s="116"/>
      <c r="AF228" s="110">
        <f t="shared" si="378"/>
        <v>0</v>
      </c>
      <c r="AG228" s="111"/>
      <c r="AH228" s="112"/>
      <c r="AI228" s="112"/>
      <c r="AJ228" s="112"/>
      <c r="AK228" s="112"/>
      <c r="AL228" s="116"/>
      <c r="AM228" s="110">
        <f t="shared" si="379"/>
        <v>0</v>
      </c>
      <c r="AN228" s="111"/>
      <c r="AO228" s="112"/>
      <c r="AP228" s="116"/>
      <c r="AQ228" s="110">
        <f t="shared" si="380"/>
        <v>0</v>
      </c>
      <c r="AR228" s="111"/>
      <c r="AS228" s="112"/>
      <c r="AT228" s="112"/>
      <c r="AU228" s="112"/>
      <c r="AV228" s="112"/>
      <c r="AW228" s="116"/>
      <c r="AX228" s="110">
        <f t="shared" si="381"/>
        <v>0</v>
      </c>
      <c r="AY228" s="111"/>
      <c r="AZ228" s="112"/>
      <c r="BA228" s="112"/>
      <c r="BB228" s="112"/>
      <c r="BC228" s="112"/>
      <c r="BD228" s="112"/>
      <c r="BE228" s="112"/>
      <c r="BF228" s="112"/>
      <c r="BG228" s="112"/>
      <c r="BH228" s="112"/>
      <c r="BI228" s="112"/>
      <c r="BJ228" s="112"/>
      <c r="BK228" s="112"/>
      <c r="BL228" s="112"/>
      <c r="BM228" s="112"/>
      <c r="BN228" s="112"/>
      <c r="BO228" s="116"/>
      <c r="BP228" s="114">
        <f t="shared" si="382"/>
        <v>0</v>
      </c>
      <c r="BQ228" s="111"/>
      <c r="BR228" s="116"/>
      <c r="BS228" s="110">
        <f t="shared" si="383"/>
        <v>0</v>
      </c>
      <c r="BT228" s="111"/>
      <c r="BU228" s="116"/>
    </row>
    <row r="229" spans="1:73" s="2" customFormat="1" hidden="1" x14ac:dyDescent="0.25">
      <c r="A229" s="89"/>
      <c r="B229" s="106"/>
      <c r="C229" s="107"/>
      <c r="D229" s="108"/>
      <c r="E229" s="108"/>
      <c r="F229" s="109"/>
      <c r="G229" s="94">
        <f t="shared" si="384"/>
        <v>0</v>
      </c>
      <c r="H229" s="110">
        <f t="shared" si="385"/>
        <v>0</v>
      </c>
      <c r="I229" s="111"/>
      <c r="J229" s="112"/>
      <c r="K229" s="113"/>
      <c r="L229" s="114">
        <f t="shared" si="372"/>
        <v>0</v>
      </c>
      <c r="M229" s="115"/>
      <c r="N229" s="116"/>
      <c r="O229" s="117">
        <f t="shared" si="373"/>
        <v>0</v>
      </c>
      <c r="P229" s="115"/>
      <c r="Q229" s="116"/>
      <c r="R229" s="117">
        <f t="shared" si="374"/>
        <v>0</v>
      </c>
      <c r="S229" s="115"/>
      <c r="T229" s="116"/>
      <c r="U229" s="118"/>
      <c r="V229" s="94">
        <f t="shared" si="375"/>
        <v>0</v>
      </c>
      <c r="W229" s="110">
        <f t="shared" si="376"/>
        <v>0</v>
      </c>
      <c r="X229" s="111"/>
      <c r="Y229" s="250"/>
      <c r="Z229" s="112"/>
      <c r="AA229" s="112"/>
      <c r="AB229" s="116"/>
      <c r="AC229" s="110">
        <f t="shared" si="377"/>
        <v>0</v>
      </c>
      <c r="AD229" s="111"/>
      <c r="AE229" s="116"/>
      <c r="AF229" s="110">
        <f t="shared" si="378"/>
        <v>0</v>
      </c>
      <c r="AG229" s="111"/>
      <c r="AH229" s="112"/>
      <c r="AI229" s="112"/>
      <c r="AJ229" s="112"/>
      <c r="AK229" s="112"/>
      <c r="AL229" s="116"/>
      <c r="AM229" s="110">
        <f t="shared" si="379"/>
        <v>0</v>
      </c>
      <c r="AN229" s="111"/>
      <c r="AO229" s="112"/>
      <c r="AP229" s="116"/>
      <c r="AQ229" s="110">
        <f t="shared" si="380"/>
        <v>0</v>
      </c>
      <c r="AR229" s="111"/>
      <c r="AS229" s="112"/>
      <c r="AT229" s="112"/>
      <c r="AU229" s="112"/>
      <c r="AV229" s="112"/>
      <c r="AW229" s="116"/>
      <c r="AX229" s="110">
        <f t="shared" si="381"/>
        <v>0</v>
      </c>
      <c r="AY229" s="111"/>
      <c r="AZ229" s="112"/>
      <c r="BA229" s="112"/>
      <c r="BB229" s="112"/>
      <c r="BC229" s="112"/>
      <c r="BD229" s="112"/>
      <c r="BE229" s="112"/>
      <c r="BF229" s="112"/>
      <c r="BG229" s="112"/>
      <c r="BH229" s="112"/>
      <c r="BI229" s="112"/>
      <c r="BJ229" s="112"/>
      <c r="BK229" s="112"/>
      <c r="BL229" s="112"/>
      <c r="BM229" s="112"/>
      <c r="BN229" s="112"/>
      <c r="BO229" s="116"/>
      <c r="BP229" s="114">
        <f t="shared" si="382"/>
        <v>0</v>
      </c>
      <c r="BQ229" s="111"/>
      <c r="BR229" s="116"/>
      <c r="BS229" s="110">
        <f t="shared" si="383"/>
        <v>0</v>
      </c>
      <c r="BT229" s="111"/>
      <c r="BU229" s="116"/>
    </row>
    <row r="230" spans="1:73" s="2" customFormat="1" hidden="1" x14ac:dyDescent="0.25">
      <c r="A230" s="89"/>
      <c r="B230" s="106"/>
      <c r="C230" s="107"/>
      <c r="D230" s="108"/>
      <c r="E230" s="108"/>
      <c r="F230" s="109"/>
      <c r="G230" s="94">
        <f t="shared" si="384"/>
        <v>0</v>
      </c>
      <c r="H230" s="110">
        <f t="shared" si="385"/>
        <v>0</v>
      </c>
      <c r="I230" s="111"/>
      <c r="J230" s="112"/>
      <c r="K230" s="113"/>
      <c r="L230" s="114">
        <f t="shared" si="372"/>
        <v>0</v>
      </c>
      <c r="M230" s="115"/>
      <c r="N230" s="116"/>
      <c r="O230" s="117">
        <f t="shared" si="373"/>
        <v>0</v>
      </c>
      <c r="P230" s="115"/>
      <c r="Q230" s="116"/>
      <c r="R230" s="117">
        <f t="shared" si="374"/>
        <v>0</v>
      </c>
      <c r="S230" s="115"/>
      <c r="T230" s="116"/>
      <c r="U230" s="118"/>
      <c r="V230" s="94">
        <f t="shared" si="375"/>
        <v>0</v>
      </c>
      <c r="W230" s="110">
        <f t="shared" si="376"/>
        <v>0</v>
      </c>
      <c r="X230" s="111"/>
      <c r="Y230" s="250"/>
      <c r="Z230" s="112"/>
      <c r="AA230" s="112"/>
      <c r="AB230" s="116"/>
      <c r="AC230" s="110">
        <f t="shared" si="377"/>
        <v>0</v>
      </c>
      <c r="AD230" s="111"/>
      <c r="AE230" s="116"/>
      <c r="AF230" s="110">
        <f t="shared" si="378"/>
        <v>0</v>
      </c>
      <c r="AG230" s="111"/>
      <c r="AH230" s="112"/>
      <c r="AI230" s="112"/>
      <c r="AJ230" s="112"/>
      <c r="AK230" s="112"/>
      <c r="AL230" s="116"/>
      <c r="AM230" s="110">
        <f t="shared" si="379"/>
        <v>0</v>
      </c>
      <c r="AN230" s="111"/>
      <c r="AO230" s="112"/>
      <c r="AP230" s="116"/>
      <c r="AQ230" s="110">
        <f t="shared" si="380"/>
        <v>0</v>
      </c>
      <c r="AR230" s="111"/>
      <c r="AS230" s="112"/>
      <c r="AT230" s="112"/>
      <c r="AU230" s="112"/>
      <c r="AV230" s="112"/>
      <c r="AW230" s="116"/>
      <c r="AX230" s="110">
        <f t="shared" si="381"/>
        <v>0</v>
      </c>
      <c r="AY230" s="111"/>
      <c r="AZ230" s="112"/>
      <c r="BA230" s="112"/>
      <c r="BB230" s="112"/>
      <c r="BC230" s="112"/>
      <c r="BD230" s="112"/>
      <c r="BE230" s="112"/>
      <c r="BF230" s="112"/>
      <c r="BG230" s="112"/>
      <c r="BH230" s="112"/>
      <c r="BI230" s="112"/>
      <c r="BJ230" s="112"/>
      <c r="BK230" s="112"/>
      <c r="BL230" s="112"/>
      <c r="BM230" s="112"/>
      <c r="BN230" s="112"/>
      <c r="BO230" s="116"/>
      <c r="BP230" s="114">
        <f t="shared" si="382"/>
        <v>0</v>
      </c>
      <c r="BQ230" s="111"/>
      <c r="BR230" s="116"/>
      <c r="BS230" s="110">
        <f t="shared" si="383"/>
        <v>0</v>
      </c>
      <c r="BT230" s="111"/>
      <c r="BU230" s="116"/>
    </row>
    <row r="231" spans="1:73" s="2" customFormat="1" hidden="1" x14ac:dyDescent="0.25">
      <c r="A231" s="89"/>
      <c r="B231" s="106"/>
      <c r="C231" s="107"/>
      <c r="D231" s="108"/>
      <c r="E231" s="108"/>
      <c r="F231" s="109"/>
      <c r="G231" s="94">
        <f t="shared" si="384"/>
        <v>0</v>
      </c>
      <c r="H231" s="110">
        <f t="shared" si="385"/>
        <v>0</v>
      </c>
      <c r="I231" s="111"/>
      <c r="J231" s="112"/>
      <c r="K231" s="113"/>
      <c r="L231" s="114">
        <f t="shared" si="372"/>
        <v>0</v>
      </c>
      <c r="M231" s="115"/>
      <c r="N231" s="116"/>
      <c r="O231" s="117">
        <f t="shared" si="373"/>
        <v>0</v>
      </c>
      <c r="P231" s="115"/>
      <c r="Q231" s="116"/>
      <c r="R231" s="117">
        <f t="shared" si="374"/>
        <v>0</v>
      </c>
      <c r="S231" s="115"/>
      <c r="T231" s="116"/>
      <c r="U231" s="118"/>
      <c r="V231" s="94">
        <f t="shared" si="375"/>
        <v>0</v>
      </c>
      <c r="W231" s="110">
        <f t="shared" si="376"/>
        <v>0</v>
      </c>
      <c r="X231" s="111"/>
      <c r="Y231" s="250"/>
      <c r="Z231" s="112"/>
      <c r="AA231" s="112"/>
      <c r="AB231" s="116"/>
      <c r="AC231" s="110">
        <f t="shared" si="377"/>
        <v>0</v>
      </c>
      <c r="AD231" s="111"/>
      <c r="AE231" s="116"/>
      <c r="AF231" s="110">
        <f t="shared" si="378"/>
        <v>0</v>
      </c>
      <c r="AG231" s="111"/>
      <c r="AH231" s="112"/>
      <c r="AI231" s="112"/>
      <c r="AJ231" s="112"/>
      <c r="AK231" s="112"/>
      <c r="AL231" s="116"/>
      <c r="AM231" s="110">
        <f t="shared" si="379"/>
        <v>0</v>
      </c>
      <c r="AN231" s="111"/>
      <c r="AO231" s="112"/>
      <c r="AP231" s="116"/>
      <c r="AQ231" s="110">
        <f t="shared" si="380"/>
        <v>0</v>
      </c>
      <c r="AR231" s="111"/>
      <c r="AS231" s="112"/>
      <c r="AT231" s="112"/>
      <c r="AU231" s="112"/>
      <c r="AV231" s="112"/>
      <c r="AW231" s="116"/>
      <c r="AX231" s="110">
        <f t="shared" si="381"/>
        <v>0</v>
      </c>
      <c r="AY231" s="111"/>
      <c r="AZ231" s="112"/>
      <c r="BA231" s="112"/>
      <c r="BB231" s="112"/>
      <c r="BC231" s="112"/>
      <c r="BD231" s="112"/>
      <c r="BE231" s="112"/>
      <c r="BF231" s="112"/>
      <c r="BG231" s="112"/>
      <c r="BH231" s="112"/>
      <c r="BI231" s="112"/>
      <c r="BJ231" s="112"/>
      <c r="BK231" s="112"/>
      <c r="BL231" s="112"/>
      <c r="BM231" s="112"/>
      <c r="BN231" s="112"/>
      <c r="BO231" s="116"/>
      <c r="BP231" s="114">
        <f t="shared" si="382"/>
        <v>0</v>
      </c>
      <c r="BQ231" s="111"/>
      <c r="BR231" s="116"/>
      <c r="BS231" s="110">
        <f t="shared" si="383"/>
        <v>0</v>
      </c>
      <c r="BT231" s="111"/>
      <c r="BU231" s="116"/>
    </row>
    <row r="232" spans="1:73" s="2" customFormat="1" ht="15.75" hidden="1" thickBot="1" x14ac:dyDescent="0.3">
      <c r="A232" s="89"/>
      <c r="B232" s="120"/>
      <c r="C232" s="121"/>
      <c r="D232" s="122"/>
      <c r="E232" s="122"/>
      <c r="F232" s="123"/>
      <c r="G232" s="124">
        <f t="shared" si="384"/>
        <v>0</v>
      </c>
      <c r="H232" s="125">
        <f t="shared" si="385"/>
        <v>0</v>
      </c>
      <c r="I232" s="126"/>
      <c r="J232" s="127"/>
      <c r="K232" s="128"/>
      <c r="L232" s="129">
        <f t="shared" si="372"/>
        <v>0</v>
      </c>
      <c r="M232" s="125"/>
      <c r="N232" s="130"/>
      <c r="O232" s="131">
        <f t="shared" si="373"/>
        <v>0</v>
      </c>
      <c r="P232" s="125"/>
      <c r="Q232" s="130"/>
      <c r="R232" s="131">
        <f t="shared" si="374"/>
        <v>0</v>
      </c>
      <c r="S232" s="125"/>
      <c r="T232" s="130"/>
      <c r="U232" s="132"/>
      <c r="V232" s="133">
        <f t="shared" si="375"/>
        <v>0</v>
      </c>
      <c r="W232" s="125">
        <f t="shared" si="376"/>
        <v>0</v>
      </c>
      <c r="X232" s="126"/>
      <c r="Y232" s="251"/>
      <c r="Z232" s="127"/>
      <c r="AA232" s="127"/>
      <c r="AB232" s="130"/>
      <c r="AC232" s="125">
        <f t="shared" si="377"/>
        <v>0</v>
      </c>
      <c r="AD232" s="126"/>
      <c r="AE232" s="130"/>
      <c r="AF232" s="125">
        <f t="shared" si="378"/>
        <v>0</v>
      </c>
      <c r="AG232" s="126"/>
      <c r="AH232" s="127"/>
      <c r="AI232" s="127"/>
      <c r="AJ232" s="127"/>
      <c r="AK232" s="127"/>
      <c r="AL232" s="130"/>
      <c r="AM232" s="125">
        <f t="shared" si="379"/>
        <v>0</v>
      </c>
      <c r="AN232" s="126"/>
      <c r="AO232" s="127"/>
      <c r="AP232" s="130"/>
      <c r="AQ232" s="125">
        <f t="shared" si="380"/>
        <v>0</v>
      </c>
      <c r="AR232" s="126"/>
      <c r="AS232" s="127"/>
      <c r="AT232" s="127"/>
      <c r="AU232" s="127"/>
      <c r="AV232" s="127"/>
      <c r="AW232" s="130"/>
      <c r="AX232" s="125">
        <f t="shared" si="381"/>
        <v>0</v>
      </c>
      <c r="AY232" s="126"/>
      <c r="AZ232" s="127"/>
      <c r="BA232" s="127"/>
      <c r="BB232" s="127"/>
      <c r="BC232" s="127"/>
      <c r="BD232" s="127"/>
      <c r="BE232" s="127"/>
      <c r="BF232" s="127"/>
      <c r="BG232" s="127"/>
      <c r="BH232" s="127"/>
      <c r="BI232" s="127"/>
      <c r="BJ232" s="127"/>
      <c r="BK232" s="127"/>
      <c r="BL232" s="127"/>
      <c r="BM232" s="127"/>
      <c r="BN232" s="127"/>
      <c r="BO232" s="130"/>
      <c r="BP232" s="134">
        <f t="shared" si="382"/>
        <v>0</v>
      </c>
      <c r="BQ232" s="126"/>
      <c r="BR232" s="130"/>
      <c r="BS232" s="125">
        <f t="shared" si="383"/>
        <v>0</v>
      </c>
      <c r="BT232" s="126"/>
      <c r="BU232" s="130"/>
    </row>
    <row r="233" spans="1:73" s="59" customFormat="1" ht="14.25" hidden="1" x14ac:dyDescent="0.25">
      <c r="A233" s="74" t="s">
        <v>18</v>
      </c>
      <c r="B233" s="75"/>
      <c r="C233" s="76"/>
      <c r="D233" s="77"/>
      <c r="E233" s="77"/>
      <c r="F233" s="78"/>
      <c r="G233" s="79">
        <f>SUM(G234:G250)</f>
        <v>0</v>
      </c>
      <c r="H233" s="80">
        <f>SUM(I233:K233)</f>
        <v>0</v>
      </c>
      <c r="I233" s="81">
        <f>SUM(I234:I250)</f>
        <v>0</v>
      </c>
      <c r="J233" s="82">
        <f t="shared" ref="J233:U233" si="386">SUM(J234:J250)</f>
        <v>0</v>
      </c>
      <c r="K233" s="83">
        <f t="shared" si="386"/>
        <v>0</v>
      </c>
      <c r="L233" s="84">
        <f t="shared" si="386"/>
        <v>0</v>
      </c>
      <c r="M233" s="85">
        <f t="shared" si="386"/>
        <v>0</v>
      </c>
      <c r="N233" s="86">
        <f t="shared" si="386"/>
        <v>0</v>
      </c>
      <c r="O233" s="84">
        <f t="shared" si="386"/>
        <v>0</v>
      </c>
      <c r="P233" s="85">
        <f t="shared" si="386"/>
        <v>0</v>
      </c>
      <c r="Q233" s="86">
        <f t="shared" si="386"/>
        <v>0</v>
      </c>
      <c r="R233" s="84">
        <f t="shared" si="386"/>
        <v>0</v>
      </c>
      <c r="S233" s="85">
        <f t="shared" si="386"/>
        <v>0</v>
      </c>
      <c r="T233" s="86">
        <f t="shared" si="386"/>
        <v>0</v>
      </c>
      <c r="U233" s="87">
        <f t="shared" si="386"/>
        <v>0</v>
      </c>
      <c r="V233" s="79">
        <f>SUM(V234:V250)</f>
        <v>0</v>
      </c>
      <c r="W233" s="80">
        <f>SUM(W234:W250)</f>
        <v>0</v>
      </c>
      <c r="X233" s="81">
        <f>SUM(X234:X250)</f>
        <v>0</v>
      </c>
      <c r="Y233" s="85"/>
      <c r="Z233" s="82">
        <f t="shared" ref="Z233:BR233" si="387">SUM(Z234:Z250)</f>
        <v>0</v>
      </c>
      <c r="AA233" s="82">
        <f t="shared" si="387"/>
        <v>0</v>
      </c>
      <c r="AB233" s="86">
        <f t="shared" si="387"/>
        <v>0</v>
      </c>
      <c r="AC233" s="80">
        <f t="shared" si="387"/>
        <v>0</v>
      </c>
      <c r="AD233" s="81">
        <f t="shared" si="387"/>
        <v>0</v>
      </c>
      <c r="AE233" s="86">
        <f t="shared" si="387"/>
        <v>0</v>
      </c>
      <c r="AF233" s="80">
        <f t="shared" si="387"/>
        <v>0</v>
      </c>
      <c r="AG233" s="81">
        <f t="shared" si="387"/>
        <v>0</v>
      </c>
      <c r="AH233" s="82">
        <f t="shared" si="387"/>
        <v>0</v>
      </c>
      <c r="AI233" s="82">
        <f t="shared" si="387"/>
        <v>0</v>
      </c>
      <c r="AJ233" s="82">
        <f t="shared" si="387"/>
        <v>0</v>
      </c>
      <c r="AK233" s="82">
        <f t="shared" si="387"/>
        <v>0</v>
      </c>
      <c r="AL233" s="86">
        <f t="shared" si="387"/>
        <v>0</v>
      </c>
      <c r="AM233" s="80">
        <f t="shared" si="387"/>
        <v>0</v>
      </c>
      <c r="AN233" s="81">
        <f t="shared" si="387"/>
        <v>0</v>
      </c>
      <c r="AO233" s="82">
        <f t="shared" si="387"/>
        <v>0</v>
      </c>
      <c r="AP233" s="86">
        <f t="shared" si="387"/>
        <v>0</v>
      </c>
      <c r="AQ233" s="80">
        <f t="shared" si="387"/>
        <v>0</v>
      </c>
      <c r="AR233" s="81">
        <f t="shared" si="387"/>
        <v>0</v>
      </c>
      <c r="AS233" s="82">
        <f t="shared" si="387"/>
        <v>0</v>
      </c>
      <c r="AT233" s="82">
        <f t="shared" si="387"/>
        <v>0</v>
      </c>
      <c r="AU233" s="82">
        <f t="shared" si="387"/>
        <v>0</v>
      </c>
      <c r="AV233" s="82">
        <f t="shared" si="387"/>
        <v>0</v>
      </c>
      <c r="AW233" s="86">
        <f t="shared" si="387"/>
        <v>0</v>
      </c>
      <c r="AX233" s="80">
        <f t="shared" si="387"/>
        <v>0</v>
      </c>
      <c r="AY233" s="81">
        <f t="shared" si="387"/>
        <v>0</v>
      </c>
      <c r="AZ233" s="82">
        <f t="shared" si="387"/>
        <v>0</v>
      </c>
      <c r="BA233" s="82">
        <f t="shared" si="387"/>
        <v>0</v>
      </c>
      <c r="BB233" s="82">
        <f t="shared" si="387"/>
        <v>0</v>
      </c>
      <c r="BC233" s="82">
        <f t="shared" si="387"/>
        <v>0</v>
      </c>
      <c r="BD233" s="82">
        <f t="shared" si="387"/>
        <v>0</v>
      </c>
      <c r="BE233" s="82">
        <f t="shared" si="387"/>
        <v>0</v>
      </c>
      <c r="BF233" s="82">
        <f t="shared" si="387"/>
        <v>0</v>
      </c>
      <c r="BG233" s="82">
        <f t="shared" si="387"/>
        <v>0</v>
      </c>
      <c r="BH233" s="82">
        <f t="shared" si="387"/>
        <v>0</v>
      </c>
      <c r="BI233" s="82">
        <f t="shared" si="387"/>
        <v>0</v>
      </c>
      <c r="BJ233" s="82">
        <f t="shared" si="387"/>
        <v>0</v>
      </c>
      <c r="BK233" s="82">
        <f t="shared" si="387"/>
        <v>0</v>
      </c>
      <c r="BL233" s="82">
        <f t="shared" si="387"/>
        <v>0</v>
      </c>
      <c r="BM233" s="82"/>
      <c r="BN233" s="82">
        <f t="shared" si="387"/>
        <v>0</v>
      </c>
      <c r="BO233" s="86">
        <f t="shared" si="387"/>
        <v>0</v>
      </c>
      <c r="BP233" s="84">
        <f t="shared" si="387"/>
        <v>0</v>
      </c>
      <c r="BQ233" s="81">
        <f t="shared" si="387"/>
        <v>0</v>
      </c>
      <c r="BR233" s="86">
        <f t="shared" si="387"/>
        <v>0</v>
      </c>
      <c r="BS233" s="80">
        <f>SUM(BS234:BS250)</f>
        <v>0</v>
      </c>
      <c r="BT233" s="81">
        <f>SUM(BT234:BT250)</f>
        <v>0</v>
      </c>
      <c r="BU233" s="86">
        <f t="shared" ref="BU233" si="388">SUM(BU234:BU250)</f>
        <v>0</v>
      </c>
    </row>
    <row r="234" spans="1:73" s="2" customFormat="1" hidden="1" x14ac:dyDescent="0.25">
      <c r="A234" s="89"/>
      <c r="B234" s="90"/>
      <c r="C234" s="91" t="s">
        <v>205</v>
      </c>
      <c r="D234" s="247" t="s">
        <v>1</v>
      </c>
      <c r="E234" s="92">
        <v>11</v>
      </c>
      <c r="F234" s="93"/>
      <c r="G234" s="94">
        <f>SUM(U234,R234,O234,L234,H234)</f>
        <v>0</v>
      </c>
      <c r="H234" s="95">
        <f>SUM(I234:K234)</f>
        <v>0</v>
      </c>
      <c r="I234" s="96"/>
      <c r="J234" s="97"/>
      <c r="K234" s="98"/>
      <c r="L234" s="99">
        <f>SUM(M234:N234)</f>
        <v>0</v>
      </c>
      <c r="M234" s="100"/>
      <c r="N234" s="101"/>
      <c r="O234" s="102">
        <f>SUM(P234:Q234)</f>
        <v>0</v>
      </c>
      <c r="P234" s="100"/>
      <c r="Q234" s="101"/>
      <c r="R234" s="102">
        <f>SUM(S234:T234)</f>
        <v>0</v>
      </c>
      <c r="S234" s="100"/>
      <c r="T234" s="101"/>
      <c r="U234" s="103"/>
      <c r="V234" s="104">
        <f>SUM(W234,AC234,AF234,AM234,AQ234,AX234,BP234,BS234)</f>
        <v>0</v>
      </c>
      <c r="W234" s="95">
        <f>SUM(X234:AB234)</f>
        <v>0</v>
      </c>
      <c r="X234" s="96"/>
      <c r="Y234" s="249"/>
      <c r="Z234" s="97"/>
      <c r="AA234" s="97"/>
      <c r="AB234" s="101"/>
      <c r="AC234" s="95">
        <f>SUM(AD234:AE234)</f>
        <v>0</v>
      </c>
      <c r="AD234" s="96"/>
      <c r="AE234" s="101"/>
      <c r="AF234" s="95">
        <f>SUM(AG234:AL234)</f>
        <v>0</v>
      </c>
      <c r="AG234" s="96"/>
      <c r="AH234" s="97"/>
      <c r="AI234" s="97"/>
      <c r="AJ234" s="97"/>
      <c r="AK234" s="97"/>
      <c r="AL234" s="101"/>
      <c r="AM234" s="95">
        <f>SUM(AN234:AP234)</f>
        <v>0</v>
      </c>
      <c r="AN234" s="96"/>
      <c r="AO234" s="97"/>
      <c r="AP234" s="101"/>
      <c r="AQ234" s="95">
        <f>SUM(AR234:AW234)</f>
        <v>0</v>
      </c>
      <c r="AR234" s="96"/>
      <c r="AS234" s="97"/>
      <c r="AT234" s="97"/>
      <c r="AU234" s="97"/>
      <c r="AV234" s="97"/>
      <c r="AW234" s="101"/>
      <c r="AX234" s="95">
        <f>SUM(AY234:BO234)</f>
        <v>0</v>
      </c>
      <c r="AY234" s="96"/>
      <c r="AZ234" s="97"/>
      <c r="BA234" s="97"/>
      <c r="BB234" s="97"/>
      <c r="BC234" s="97"/>
      <c r="BD234" s="97"/>
      <c r="BE234" s="97"/>
      <c r="BF234" s="97"/>
      <c r="BG234" s="97"/>
      <c r="BH234" s="97"/>
      <c r="BI234" s="97"/>
      <c r="BJ234" s="97"/>
      <c r="BK234" s="97"/>
      <c r="BL234" s="97"/>
      <c r="BM234" s="97"/>
      <c r="BN234" s="97"/>
      <c r="BO234" s="101"/>
      <c r="BP234" s="99">
        <f>SUM(BQ234:BR234)</f>
        <v>0</v>
      </c>
      <c r="BQ234" s="96"/>
      <c r="BR234" s="101"/>
      <c r="BS234" s="95">
        <f>SUM(BT234:BU234)</f>
        <v>0</v>
      </c>
      <c r="BT234" s="96"/>
      <c r="BU234" s="101"/>
    </row>
    <row r="235" spans="1:73" s="2" customFormat="1" hidden="1" x14ac:dyDescent="0.25">
      <c r="A235" s="89"/>
      <c r="B235" s="106"/>
      <c r="C235" s="107" t="s">
        <v>19</v>
      </c>
      <c r="D235" s="259" t="s">
        <v>20</v>
      </c>
      <c r="E235" s="108">
        <v>21</v>
      </c>
      <c r="F235" s="109"/>
      <c r="G235" s="94">
        <f>SUM(U235,R235,O235,L235,H235)</f>
        <v>0</v>
      </c>
      <c r="H235" s="110">
        <f t="shared" ref="H235:H237" si="389">SUM(I235:K235)</f>
        <v>0</v>
      </c>
      <c r="I235" s="111"/>
      <c r="J235" s="112"/>
      <c r="K235" s="113"/>
      <c r="L235" s="114">
        <f t="shared" ref="L235:L250" si="390">SUM(M235:N235)</f>
        <v>0</v>
      </c>
      <c r="M235" s="115"/>
      <c r="N235" s="116"/>
      <c r="O235" s="117">
        <f t="shared" ref="O235:O250" si="391">SUM(P235:Q235)</f>
        <v>0</v>
      </c>
      <c r="P235" s="115"/>
      <c r="Q235" s="116"/>
      <c r="R235" s="117">
        <f t="shared" ref="R235:R250" si="392">SUM(S235:T235)</f>
        <v>0</v>
      </c>
      <c r="S235" s="115"/>
      <c r="T235" s="116"/>
      <c r="U235" s="118"/>
      <c r="V235" s="94">
        <f t="shared" ref="V235:V250" si="393">SUM(W235,AC235,AF235,AM235,AQ235,AX235,BP235,BS235)</f>
        <v>0</v>
      </c>
      <c r="W235" s="110">
        <f t="shared" ref="W235:W250" si="394">SUM(X235:AB235)</f>
        <v>0</v>
      </c>
      <c r="X235" s="111"/>
      <c r="Y235" s="250"/>
      <c r="Z235" s="112"/>
      <c r="AA235" s="112"/>
      <c r="AB235" s="116"/>
      <c r="AC235" s="110">
        <f t="shared" ref="AC235:AC250" si="395">SUM(AD235:AE235)</f>
        <v>0</v>
      </c>
      <c r="AD235" s="111"/>
      <c r="AE235" s="116"/>
      <c r="AF235" s="110">
        <f t="shared" ref="AF235:AF250" si="396">SUM(AG235:AL235)</f>
        <v>0</v>
      </c>
      <c r="AG235" s="111"/>
      <c r="AH235" s="112"/>
      <c r="AI235" s="112"/>
      <c r="AJ235" s="112"/>
      <c r="AK235" s="112"/>
      <c r="AL235" s="116"/>
      <c r="AM235" s="110">
        <f t="shared" ref="AM235:AM250" si="397">SUM(AN235:AP235)</f>
        <v>0</v>
      </c>
      <c r="AN235" s="111"/>
      <c r="AO235" s="112"/>
      <c r="AP235" s="116"/>
      <c r="AQ235" s="110">
        <f t="shared" ref="AQ235:AQ250" si="398">SUM(AR235:AW235)</f>
        <v>0</v>
      </c>
      <c r="AR235" s="111"/>
      <c r="AS235" s="112"/>
      <c r="AT235" s="112"/>
      <c r="AU235" s="112"/>
      <c r="AV235" s="112"/>
      <c r="AW235" s="116"/>
      <c r="AX235" s="110">
        <f t="shared" ref="AX235:AX250" si="399">SUM(AY235:BO235)</f>
        <v>0</v>
      </c>
      <c r="AY235" s="111"/>
      <c r="AZ235" s="112"/>
      <c r="BA235" s="112"/>
      <c r="BB235" s="112"/>
      <c r="BC235" s="112"/>
      <c r="BD235" s="112"/>
      <c r="BE235" s="112"/>
      <c r="BF235" s="112"/>
      <c r="BG235" s="112"/>
      <c r="BH235" s="112"/>
      <c r="BI235" s="112"/>
      <c r="BJ235" s="112"/>
      <c r="BK235" s="112"/>
      <c r="BL235" s="112"/>
      <c r="BM235" s="112"/>
      <c r="BN235" s="112"/>
      <c r="BO235" s="116"/>
      <c r="BP235" s="114">
        <f t="shared" ref="BP235:BP250" si="400">SUM(BQ235:BR235)</f>
        <v>0</v>
      </c>
      <c r="BQ235" s="111"/>
      <c r="BR235" s="116"/>
      <c r="BS235" s="110">
        <f t="shared" ref="BS235:BS250" si="401">SUM(BT235:BU235)</f>
        <v>0</v>
      </c>
      <c r="BT235" s="111"/>
      <c r="BU235" s="116"/>
    </row>
    <row r="236" spans="1:73" s="2" customFormat="1" hidden="1" x14ac:dyDescent="0.25">
      <c r="A236" s="89"/>
      <c r="B236" s="106"/>
      <c r="C236" s="107" t="s">
        <v>205</v>
      </c>
      <c r="D236" s="259" t="s">
        <v>1</v>
      </c>
      <c r="E236" s="108">
        <v>21</v>
      </c>
      <c r="F236" s="109"/>
      <c r="G236" s="94">
        <f t="shared" ref="G236:G250" si="402">SUM(U236,R236,O236,L236,H236)</f>
        <v>0</v>
      </c>
      <c r="H236" s="110">
        <f t="shared" si="389"/>
        <v>0</v>
      </c>
      <c r="I236" s="111"/>
      <c r="J236" s="112"/>
      <c r="K236" s="113"/>
      <c r="L236" s="114">
        <f t="shared" si="390"/>
        <v>0</v>
      </c>
      <c r="M236" s="115"/>
      <c r="N236" s="116"/>
      <c r="O236" s="117">
        <f t="shared" si="391"/>
        <v>0</v>
      </c>
      <c r="P236" s="115"/>
      <c r="Q236" s="116"/>
      <c r="R236" s="117">
        <f t="shared" si="392"/>
        <v>0</v>
      </c>
      <c r="S236" s="115"/>
      <c r="T236" s="116"/>
      <c r="U236" s="118"/>
      <c r="V236" s="94">
        <f t="shared" si="393"/>
        <v>0</v>
      </c>
      <c r="W236" s="110">
        <f t="shared" si="394"/>
        <v>0</v>
      </c>
      <c r="X236" s="111"/>
      <c r="Y236" s="250"/>
      <c r="Z236" s="112"/>
      <c r="AA236" s="112"/>
      <c r="AB236" s="116"/>
      <c r="AC236" s="110">
        <f t="shared" si="395"/>
        <v>0</v>
      </c>
      <c r="AD236" s="111"/>
      <c r="AE236" s="116"/>
      <c r="AF236" s="110">
        <f t="shared" si="396"/>
        <v>0</v>
      </c>
      <c r="AG236" s="111"/>
      <c r="AH236" s="112"/>
      <c r="AI236" s="112"/>
      <c r="AJ236" s="112"/>
      <c r="AK236" s="112"/>
      <c r="AL236" s="116"/>
      <c r="AM236" s="110">
        <f t="shared" si="397"/>
        <v>0</v>
      </c>
      <c r="AN236" s="111"/>
      <c r="AO236" s="112"/>
      <c r="AP236" s="116"/>
      <c r="AQ236" s="110">
        <f t="shared" si="398"/>
        <v>0</v>
      </c>
      <c r="AR236" s="111"/>
      <c r="AS236" s="112"/>
      <c r="AT236" s="112"/>
      <c r="AU236" s="112"/>
      <c r="AV236" s="112"/>
      <c r="AW236" s="116"/>
      <c r="AX236" s="110">
        <f t="shared" si="399"/>
        <v>0</v>
      </c>
      <c r="AY236" s="111"/>
      <c r="AZ236" s="112"/>
      <c r="BA236" s="112"/>
      <c r="BB236" s="112"/>
      <c r="BC236" s="112"/>
      <c r="BD236" s="112"/>
      <c r="BE236" s="112"/>
      <c r="BF236" s="112"/>
      <c r="BG236" s="112"/>
      <c r="BH236" s="112"/>
      <c r="BI236" s="112"/>
      <c r="BJ236" s="112"/>
      <c r="BK236" s="112"/>
      <c r="BL236" s="112"/>
      <c r="BM236" s="112"/>
      <c r="BN236" s="112"/>
      <c r="BO236" s="116"/>
      <c r="BP236" s="114">
        <f t="shared" si="400"/>
        <v>0</v>
      </c>
      <c r="BQ236" s="111"/>
      <c r="BR236" s="116"/>
      <c r="BS236" s="110">
        <f t="shared" si="401"/>
        <v>0</v>
      </c>
      <c r="BT236" s="111"/>
      <c r="BU236" s="116"/>
    </row>
    <row r="237" spans="1:73" s="2" customFormat="1" hidden="1" x14ac:dyDescent="0.25">
      <c r="A237" s="89"/>
      <c r="B237" s="106"/>
      <c r="C237" s="107"/>
      <c r="D237" s="108"/>
      <c r="E237" s="108"/>
      <c r="F237" s="109"/>
      <c r="G237" s="94">
        <f t="shared" si="402"/>
        <v>0</v>
      </c>
      <c r="H237" s="110">
        <f t="shared" si="389"/>
        <v>0</v>
      </c>
      <c r="I237" s="111"/>
      <c r="J237" s="112"/>
      <c r="K237" s="113"/>
      <c r="L237" s="114">
        <f t="shared" si="390"/>
        <v>0</v>
      </c>
      <c r="M237" s="115"/>
      <c r="N237" s="116"/>
      <c r="O237" s="117">
        <f t="shared" si="391"/>
        <v>0</v>
      </c>
      <c r="P237" s="115"/>
      <c r="Q237" s="116"/>
      <c r="R237" s="117">
        <f t="shared" si="392"/>
        <v>0</v>
      </c>
      <c r="S237" s="115"/>
      <c r="T237" s="116"/>
      <c r="U237" s="118"/>
      <c r="V237" s="94">
        <f t="shared" si="393"/>
        <v>0</v>
      </c>
      <c r="W237" s="110">
        <f t="shared" si="394"/>
        <v>0</v>
      </c>
      <c r="X237" s="111"/>
      <c r="Y237" s="250"/>
      <c r="Z237" s="112"/>
      <c r="AA237" s="112"/>
      <c r="AB237" s="116"/>
      <c r="AC237" s="110">
        <f t="shared" si="395"/>
        <v>0</v>
      </c>
      <c r="AD237" s="111"/>
      <c r="AE237" s="116"/>
      <c r="AF237" s="110">
        <f t="shared" si="396"/>
        <v>0</v>
      </c>
      <c r="AG237" s="111"/>
      <c r="AH237" s="112"/>
      <c r="AI237" s="112"/>
      <c r="AJ237" s="112"/>
      <c r="AK237" s="112"/>
      <c r="AL237" s="116"/>
      <c r="AM237" s="110">
        <f t="shared" si="397"/>
        <v>0</v>
      </c>
      <c r="AN237" s="111"/>
      <c r="AO237" s="112"/>
      <c r="AP237" s="116"/>
      <c r="AQ237" s="110">
        <f t="shared" si="398"/>
        <v>0</v>
      </c>
      <c r="AR237" s="111"/>
      <c r="AS237" s="112"/>
      <c r="AT237" s="112"/>
      <c r="AU237" s="112"/>
      <c r="AV237" s="112"/>
      <c r="AW237" s="116"/>
      <c r="AX237" s="110">
        <f t="shared" si="399"/>
        <v>0</v>
      </c>
      <c r="AY237" s="111"/>
      <c r="AZ237" s="112"/>
      <c r="BA237" s="112"/>
      <c r="BB237" s="112"/>
      <c r="BC237" s="112"/>
      <c r="BD237" s="112"/>
      <c r="BE237" s="112"/>
      <c r="BF237" s="112"/>
      <c r="BG237" s="112"/>
      <c r="BH237" s="112"/>
      <c r="BI237" s="112"/>
      <c r="BJ237" s="112"/>
      <c r="BK237" s="112"/>
      <c r="BL237" s="112"/>
      <c r="BM237" s="112"/>
      <c r="BN237" s="112"/>
      <c r="BO237" s="116"/>
      <c r="BP237" s="114">
        <f t="shared" si="400"/>
        <v>0</v>
      </c>
      <c r="BQ237" s="111"/>
      <c r="BR237" s="116"/>
      <c r="BS237" s="110">
        <f t="shared" si="401"/>
        <v>0</v>
      </c>
      <c r="BT237" s="111"/>
      <c r="BU237" s="116"/>
    </row>
    <row r="238" spans="1:73" s="2" customFormat="1" hidden="1" x14ac:dyDescent="0.25">
      <c r="A238" s="89"/>
      <c r="B238" s="106"/>
      <c r="C238" s="107"/>
      <c r="D238" s="108"/>
      <c r="E238" s="108"/>
      <c r="F238" s="109"/>
      <c r="G238" s="94">
        <f t="shared" si="402"/>
        <v>0</v>
      </c>
      <c r="H238" s="110">
        <f>SUM(I238:K238)</f>
        <v>0</v>
      </c>
      <c r="I238" s="111"/>
      <c r="J238" s="112"/>
      <c r="K238" s="113"/>
      <c r="L238" s="114">
        <f t="shared" si="390"/>
        <v>0</v>
      </c>
      <c r="M238" s="115"/>
      <c r="N238" s="116"/>
      <c r="O238" s="117">
        <f t="shared" si="391"/>
        <v>0</v>
      </c>
      <c r="P238" s="115"/>
      <c r="Q238" s="116"/>
      <c r="R238" s="117">
        <f t="shared" si="392"/>
        <v>0</v>
      </c>
      <c r="S238" s="115"/>
      <c r="T238" s="116"/>
      <c r="U238" s="118"/>
      <c r="V238" s="94">
        <f t="shared" si="393"/>
        <v>0</v>
      </c>
      <c r="W238" s="110">
        <f t="shared" si="394"/>
        <v>0</v>
      </c>
      <c r="X238" s="111"/>
      <c r="Y238" s="250"/>
      <c r="Z238" s="112"/>
      <c r="AA238" s="112"/>
      <c r="AB238" s="116"/>
      <c r="AC238" s="110">
        <f t="shared" si="395"/>
        <v>0</v>
      </c>
      <c r="AD238" s="111"/>
      <c r="AE238" s="116"/>
      <c r="AF238" s="110">
        <f t="shared" si="396"/>
        <v>0</v>
      </c>
      <c r="AG238" s="111"/>
      <c r="AH238" s="112"/>
      <c r="AI238" s="112"/>
      <c r="AJ238" s="112"/>
      <c r="AK238" s="112"/>
      <c r="AL238" s="116"/>
      <c r="AM238" s="110">
        <f t="shared" si="397"/>
        <v>0</v>
      </c>
      <c r="AN238" s="111"/>
      <c r="AO238" s="112"/>
      <c r="AP238" s="116"/>
      <c r="AQ238" s="110">
        <f t="shared" si="398"/>
        <v>0</v>
      </c>
      <c r="AR238" s="111"/>
      <c r="AS238" s="112"/>
      <c r="AT238" s="112"/>
      <c r="AU238" s="112"/>
      <c r="AV238" s="112"/>
      <c r="AW238" s="116"/>
      <c r="AX238" s="110">
        <f t="shared" si="399"/>
        <v>0</v>
      </c>
      <c r="AY238" s="111"/>
      <c r="AZ238" s="112"/>
      <c r="BA238" s="112"/>
      <c r="BB238" s="112"/>
      <c r="BC238" s="112"/>
      <c r="BD238" s="112"/>
      <c r="BE238" s="112"/>
      <c r="BF238" s="112"/>
      <c r="BG238" s="112"/>
      <c r="BH238" s="112"/>
      <c r="BI238" s="112"/>
      <c r="BJ238" s="112"/>
      <c r="BK238" s="112"/>
      <c r="BL238" s="112"/>
      <c r="BM238" s="112"/>
      <c r="BN238" s="112"/>
      <c r="BO238" s="116"/>
      <c r="BP238" s="114">
        <f t="shared" si="400"/>
        <v>0</v>
      </c>
      <c r="BQ238" s="111"/>
      <c r="BR238" s="116"/>
      <c r="BS238" s="110">
        <f t="shared" si="401"/>
        <v>0</v>
      </c>
      <c r="BT238" s="111"/>
      <c r="BU238" s="116"/>
    </row>
    <row r="239" spans="1:73" s="2" customFormat="1" hidden="1" x14ac:dyDescent="0.25">
      <c r="A239" s="89"/>
      <c r="B239" s="106"/>
      <c r="C239" s="107"/>
      <c r="D239" s="108"/>
      <c r="E239" s="108"/>
      <c r="F239" s="109"/>
      <c r="G239" s="94">
        <f t="shared" si="402"/>
        <v>0</v>
      </c>
      <c r="H239" s="110">
        <f t="shared" ref="H239:H250" si="403">SUM(I239:K239)</f>
        <v>0</v>
      </c>
      <c r="I239" s="111"/>
      <c r="J239" s="112"/>
      <c r="K239" s="113"/>
      <c r="L239" s="114">
        <f t="shared" si="390"/>
        <v>0</v>
      </c>
      <c r="M239" s="115"/>
      <c r="N239" s="116"/>
      <c r="O239" s="117">
        <f t="shared" si="391"/>
        <v>0</v>
      </c>
      <c r="P239" s="115"/>
      <c r="Q239" s="116"/>
      <c r="R239" s="117">
        <f t="shared" si="392"/>
        <v>0</v>
      </c>
      <c r="S239" s="115"/>
      <c r="T239" s="116"/>
      <c r="U239" s="118"/>
      <c r="V239" s="94">
        <f t="shared" si="393"/>
        <v>0</v>
      </c>
      <c r="W239" s="110">
        <f t="shared" si="394"/>
        <v>0</v>
      </c>
      <c r="X239" s="111"/>
      <c r="Y239" s="250"/>
      <c r="Z239" s="112"/>
      <c r="AA239" s="112"/>
      <c r="AB239" s="116"/>
      <c r="AC239" s="110">
        <f t="shared" si="395"/>
        <v>0</v>
      </c>
      <c r="AD239" s="111"/>
      <c r="AE239" s="116"/>
      <c r="AF239" s="110">
        <f t="shared" si="396"/>
        <v>0</v>
      </c>
      <c r="AG239" s="111"/>
      <c r="AH239" s="112"/>
      <c r="AI239" s="112"/>
      <c r="AJ239" s="112"/>
      <c r="AK239" s="112"/>
      <c r="AL239" s="116"/>
      <c r="AM239" s="110">
        <f t="shared" si="397"/>
        <v>0</v>
      </c>
      <c r="AN239" s="111"/>
      <c r="AO239" s="112"/>
      <c r="AP239" s="116"/>
      <c r="AQ239" s="110">
        <f t="shared" si="398"/>
        <v>0</v>
      </c>
      <c r="AR239" s="111"/>
      <c r="AS239" s="112"/>
      <c r="AT239" s="112"/>
      <c r="AU239" s="112"/>
      <c r="AV239" s="112"/>
      <c r="AW239" s="116"/>
      <c r="AX239" s="110">
        <f t="shared" si="399"/>
        <v>0</v>
      </c>
      <c r="AY239" s="111"/>
      <c r="AZ239" s="112"/>
      <c r="BA239" s="112"/>
      <c r="BB239" s="112"/>
      <c r="BC239" s="112"/>
      <c r="BD239" s="112"/>
      <c r="BE239" s="112"/>
      <c r="BF239" s="112"/>
      <c r="BG239" s="112"/>
      <c r="BH239" s="112"/>
      <c r="BI239" s="112"/>
      <c r="BJ239" s="112"/>
      <c r="BK239" s="112"/>
      <c r="BL239" s="112"/>
      <c r="BM239" s="112"/>
      <c r="BN239" s="112"/>
      <c r="BO239" s="116"/>
      <c r="BP239" s="114">
        <f t="shared" si="400"/>
        <v>0</v>
      </c>
      <c r="BQ239" s="111"/>
      <c r="BR239" s="116"/>
      <c r="BS239" s="110">
        <f t="shared" si="401"/>
        <v>0</v>
      </c>
      <c r="BT239" s="111"/>
      <c r="BU239" s="116"/>
    </row>
    <row r="240" spans="1:73" s="2" customFormat="1" hidden="1" x14ac:dyDescent="0.25">
      <c r="A240" s="89"/>
      <c r="B240" s="106"/>
      <c r="C240" s="107"/>
      <c r="D240" s="108"/>
      <c r="E240" s="108"/>
      <c r="F240" s="109"/>
      <c r="G240" s="94">
        <f t="shared" si="402"/>
        <v>0</v>
      </c>
      <c r="H240" s="110">
        <f t="shared" si="403"/>
        <v>0</v>
      </c>
      <c r="I240" s="111"/>
      <c r="J240" s="112"/>
      <c r="K240" s="113"/>
      <c r="L240" s="114">
        <f t="shared" si="390"/>
        <v>0</v>
      </c>
      <c r="M240" s="115"/>
      <c r="N240" s="116"/>
      <c r="O240" s="117">
        <f t="shared" si="391"/>
        <v>0</v>
      </c>
      <c r="P240" s="115"/>
      <c r="Q240" s="116"/>
      <c r="R240" s="117">
        <f t="shared" si="392"/>
        <v>0</v>
      </c>
      <c r="S240" s="115"/>
      <c r="T240" s="116"/>
      <c r="U240" s="118"/>
      <c r="V240" s="94">
        <f t="shared" si="393"/>
        <v>0</v>
      </c>
      <c r="W240" s="110">
        <f t="shared" si="394"/>
        <v>0</v>
      </c>
      <c r="X240" s="111"/>
      <c r="Y240" s="250"/>
      <c r="Z240" s="112"/>
      <c r="AA240" s="112"/>
      <c r="AB240" s="116"/>
      <c r="AC240" s="110">
        <f t="shared" si="395"/>
        <v>0</v>
      </c>
      <c r="AD240" s="111"/>
      <c r="AE240" s="116"/>
      <c r="AF240" s="110">
        <f t="shared" si="396"/>
        <v>0</v>
      </c>
      <c r="AG240" s="111"/>
      <c r="AH240" s="112"/>
      <c r="AI240" s="112"/>
      <c r="AJ240" s="112"/>
      <c r="AK240" s="112"/>
      <c r="AL240" s="116"/>
      <c r="AM240" s="110">
        <f t="shared" si="397"/>
        <v>0</v>
      </c>
      <c r="AN240" s="111"/>
      <c r="AO240" s="112"/>
      <c r="AP240" s="116"/>
      <c r="AQ240" s="110">
        <f t="shared" si="398"/>
        <v>0</v>
      </c>
      <c r="AR240" s="111"/>
      <c r="AS240" s="112"/>
      <c r="AT240" s="112"/>
      <c r="AU240" s="112"/>
      <c r="AV240" s="112"/>
      <c r="AW240" s="116"/>
      <c r="AX240" s="110">
        <f t="shared" si="399"/>
        <v>0</v>
      </c>
      <c r="AY240" s="111"/>
      <c r="AZ240" s="112"/>
      <c r="BA240" s="112"/>
      <c r="BB240" s="112"/>
      <c r="BC240" s="112"/>
      <c r="BD240" s="112"/>
      <c r="BE240" s="112"/>
      <c r="BF240" s="112"/>
      <c r="BG240" s="112"/>
      <c r="BH240" s="112"/>
      <c r="BI240" s="112"/>
      <c r="BJ240" s="112"/>
      <c r="BK240" s="112"/>
      <c r="BL240" s="112"/>
      <c r="BM240" s="112"/>
      <c r="BN240" s="112"/>
      <c r="BO240" s="116"/>
      <c r="BP240" s="114">
        <f t="shared" si="400"/>
        <v>0</v>
      </c>
      <c r="BQ240" s="111"/>
      <c r="BR240" s="116"/>
      <c r="BS240" s="110">
        <f t="shared" si="401"/>
        <v>0</v>
      </c>
      <c r="BT240" s="111"/>
      <c r="BU240" s="116"/>
    </row>
    <row r="241" spans="1:73" s="2" customFormat="1" hidden="1" x14ac:dyDescent="0.25">
      <c r="A241" s="89"/>
      <c r="B241" s="106"/>
      <c r="C241" s="107"/>
      <c r="D241" s="108"/>
      <c r="E241" s="108"/>
      <c r="F241" s="109"/>
      <c r="G241" s="94">
        <f t="shared" si="402"/>
        <v>0</v>
      </c>
      <c r="H241" s="110">
        <f t="shared" si="403"/>
        <v>0</v>
      </c>
      <c r="I241" s="111"/>
      <c r="J241" s="112"/>
      <c r="K241" s="113"/>
      <c r="L241" s="114">
        <f t="shared" si="390"/>
        <v>0</v>
      </c>
      <c r="M241" s="115"/>
      <c r="N241" s="116"/>
      <c r="O241" s="117">
        <f t="shared" si="391"/>
        <v>0</v>
      </c>
      <c r="P241" s="115"/>
      <c r="Q241" s="116"/>
      <c r="R241" s="117">
        <f t="shared" si="392"/>
        <v>0</v>
      </c>
      <c r="S241" s="115"/>
      <c r="T241" s="116"/>
      <c r="U241" s="118"/>
      <c r="V241" s="94">
        <f>SUM(W241,AC241,AF241,AM241,AQ241,AX241,BP241,BS241)</f>
        <v>0</v>
      </c>
      <c r="W241" s="110">
        <f t="shared" si="394"/>
        <v>0</v>
      </c>
      <c r="X241" s="111"/>
      <c r="Y241" s="250"/>
      <c r="Z241" s="112"/>
      <c r="AA241" s="112"/>
      <c r="AB241" s="116"/>
      <c r="AC241" s="110">
        <f t="shared" si="395"/>
        <v>0</v>
      </c>
      <c r="AD241" s="111"/>
      <c r="AE241" s="116"/>
      <c r="AF241" s="110">
        <f t="shared" si="396"/>
        <v>0</v>
      </c>
      <c r="AG241" s="111"/>
      <c r="AH241" s="112"/>
      <c r="AI241" s="112"/>
      <c r="AJ241" s="112"/>
      <c r="AK241" s="112"/>
      <c r="AL241" s="116"/>
      <c r="AM241" s="110">
        <f t="shared" si="397"/>
        <v>0</v>
      </c>
      <c r="AN241" s="111"/>
      <c r="AO241" s="112"/>
      <c r="AP241" s="116"/>
      <c r="AQ241" s="110">
        <f t="shared" si="398"/>
        <v>0</v>
      </c>
      <c r="AR241" s="111"/>
      <c r="AS241" s="112"/>
      <c r="AT241" s="112"/>
      <c r="AU241" s="112"/>
      <c r="AV241" s="112"/>
      <c r="AW241" s="116"/>
      <c r="AX241" s="110">
        <f t="shared" si="399"/>
        <v>0</v>
      </c>
      <c r="AY241" s="111"/>
      <c r="AZ241" s="112"/>
      <c r="BA241" s="112"/>
      <c r="BB241" s="112"/>
      <c r="BC241" s="112"/>
      <c r="BD241" s="112"/>
      <c r="BE241" s="112"/>
      <c r="BF241" s="112"/>
      <c r="BG241" s="112"/>
      <c r="BH241" s="112"/>
      <c r="BI241" s="112"/>
      <c r="BJ241" s="112"/>
      <c r="BK241" s="112"/>
      <c r="BL241" s="112"/>
      <c r="BM241" s="112"/>
      <c r="BN241" s="112"/>
      <c r="BO241" s="116"/>
      <c r="BP241" s="114">
        <f t="shared" si="400"/>
        <v>0</v>
      </c>
      <c r="BQ241" s="111"/>
      <c r="BR241" s="116"/>
      <c r="BS241" s="110">
        <f t="shared" si="401"/>
        <v>0</v>
      </c>
      <c r="BT241" s="111"/>
      <c r="BU241" s="116"/>
    </row>
    <row r="242" spans="1:73" s="2" customFormat="1" hidden="1" x14ac:dyDescent="0.25">
      <c r="A242" s="89"/>
      <c r="B242" s="106"/>
      <c r="C242" s="107"/>
      <c r="D242" s="108"/>
      <c r="E242" s="108"/>
      <c r="F242" s="109"/>
      <c r="G242" s="94">
        <f t="shared" si="402"/>
        <v>0</v>
      </c>
      <c r="H242" s="110">
        <f t="shared" si="403"/>
        <v>0</v>
      </c>
      <c r="I242" s="111"/>
      <c r="J242" s="112"/>
      <c r="K242" s="113"/>
      <c r="L242" s="114">
        <f t="shared" si="390"/>
        <v>0</v>
      </c>
      <c r="M242" s="115"/>
      <c r="N242" s="116"/>
      <c r="O242" s="117">
        <f t="shared" si="391"/>
        <v>0</v>
      </c>
      <c r="P242" s="115"/>
      <c r="Q242" s="116"/>
      <c r="R242" s="117">
        <f t="shared" si="392"/>
        <v>0</v>
      </c>
      <c r="S242" s="115"/>
      <c r="T242" s="116"/>
      <c r="U242" s="118"/>
      <c r="V242" s="94">
        <f t="shared" si="393"/>
        <v>0</v>
      </c>
      <c r="W242" s="110">
        <f t="shared" si="394"/>
        <v>0</v>
      </c>
      <c r="X242" s="111"/>
      <c r="Y242" s="250"/>
      <c r="Z242" s="112"/>
      <c r="AA242" s="112"/>
      <c r="AB242" s="116"/>
      <c r="AC242" s="110">
        <f t="shared" si="395"/>
        <v>0</v>
      </c>
      <c r="AD242" s="111"/>
      <c r="AE242" s="116"/>
      <c r="AF242" s="110">
        <f t="shared" si="396"/>
        <v>0</v>
      </c>
      <c r="AG242" s="111"/>
      <c r="AH242" s="112"/>
      <c r="AI242" s="112"/>
      <c r="AJ242" s="112"/>
      <c r="AK242" s="112"/>
      <c r="AL242" s="116"/>
      <c r="AM242" s="110">
        <f t="shared" si="397"/>
        <v>0</v>
      </c>
      <c r="AN242" s="111"/>
      <c r="AO242" s="112"/>
      <c r="AP242" s="116"/>
      <c r="AQ242" s="110">
        <f t="shared" si="398"/>
        <v>0</v>
      </c>
      <c r="AR242" s="111"/>
      <c r="AS242" s="112"/>
      <c r="AT242" s="112"/>
      <c r="AU242" s="112"/>
      <c r="AV242" s="112"/>
      <c r="AW242" s="116"/>
      <c r="AX242" s="110">
        <f t="shared" si="399"/>
        <v>0</v>
      </c>
      <c r="AY242" s="111"/>
      <c r="AZ242" s="112"/>
      <c r="BA242" s="112"/>
      <c r="BB242" s="112"/>
      <c r="BC242" s="112"/>
      <c r="BD242" s="112"/>
      <c r="BE242" s="112"/>
      <c r="BF242" s="112"/>
      <c r="BG242" s="112"/>
      <c r="BH242" s="112"/>
      <c r="BI242" s="112"/>
      <c r="BJ242" s="112"/>
      <c r="BK242" s="112"/>
      <c r="BL242" s="112"/>
      <c r="BM242" s="112"/>
      <c r="BN242" s="112"/>
      <c r="BO242" s="116"/>
      <c r="BP242" s="114">
        <f t="shared" si="400"/>
        <v>0</v>
      </c>
      <c r="BQ242" s="111"/>
      <c r="BR242" s="116"/>
      <c r="BS242" s="110">
        <f t="shared" si="401"/>
        <v>0</v>
      </c>
      <c r="BT242" s="111"/>
      <c r="BU242" s="116"/>
    </row>
    <row r="243" spans="1:73" s="2" customFormat="1" hidden="1" x14ac:dyDescent="0.25">
      <c r="A243" s="89"/>
      <c r="B243" s="106"/>
      <c r="C243" s="107"/>
      <c r="D243" s="108"/>
      <c r="E243" s="108"/>
      <c r="F243" s="109"/>
      <c r="G243" s="94">
        <f t="shared" si="402"/>
        <v>0</v>
      </c>
      <c r="H243" s="110">
        <f t="shared" si="403"/>
        <v>0</v>
      </c>
      <c r="I243" s="111"/>
      <c r="J243" s="112"/>
      <c r="K243" s="113"/>
      <c r="L243" s="114">
        <f t="shared" si="390"/>
        <v>0</v>
      </c>
      <c r="M243" s="115"/>
      <c r="N243" s="116"/>
      <c r="O243" s="117">
        <f t="shared" si="391"/>
        <v>0</v>
      </c>
      <c r="P243" s="115"/>
      <c r="Q243" s="116"/>
      <c r="R243" s="117">
        <f t="shared" si="392"/>
        <v>0</v>
      </c>
      <c r="S243" s="115"/>
      <c r="T243" s="116"/>
      <c r="U243" s="118"/>
      <c r="V243" s="94">
        <f t="shared" si="393"/>
        <v>0</v>
      </c>
      <c r="W243" s="110">
        <f t="shared" si="394"/>
        <v>0</v>
      </c>
      <c r="X243" s="111"/>
      <c r="Y243" s="250"/>
      <c r="Z243" s="112"/>
      <c r="AA243" s="112"/>
      <c r="AB243" s="116"/>
      <c r="AC243" s="110">
        <f t="shared" si="395"/>
        <v>0</v>
      </c>
      <c r="AD243" s="111"/>
      <c r="AE243" s="116"/>
      <c r="AF243" s="110">
        <f t="shared" si="396"/>
        <v>0</v>
      </c>
      <c r="AG243" s="111"/>
      <c r="AH243" s="112"/>
      <c r="AI243" s="112"/>
      <c r="AJ243" s="112"/>
      <c r="AK243" s="112"/>
      <c r="AL243" s="116"/>
      <c r="AM243" s="110">
        <f t="shared" si="397"/>
        <v>0</v>
      </c>
      <c r="AN243" s="111"/>
      <c r="AO243" s="112"/>
      <c r="AP243" s="116"/>
      <c r="AQ243" s="110">
        <f t="shared" si="398"/>
        <v>0</v>
      </c>
      <c r="AR243" s="111"/>
      <c r="AS243" s="112"/>
      <c r="AT243" s="112"/>
      <c r="AU243" s="112"/>
      <c r="AV243" s="112"/>
      <c r="AW243" s="116"/>
      <c r="AX243" s="110">
        <f t="shared" si="399"/>
        <v>0</v>
      </c>
      <c r="AY243" s="111"/>
      <c r="AZ243" s="112"/>
      <c r="BA243" s="112"/>
      <c r="BB243" s="112"/>
      <c r="BC243" s="112"/>
      <c r="BD243" s="112"/>
      <c r="BE243" s="112"/>
      <c r="BF243" s="112"/>
      <c r="BG243" s="112"/>
      <c r="BH243" s="112"/>
      <c r="BI243" s="112"/>
      <c r="BJ243" s="112"/>
      <c r="BK243" s="112"/>
      <c r="BL243" s="112"/>
      <c r="BM243" s="112"/>
      <c r="BN243" s="112"/>
      <c r="BO243" s="116"/>
      <c r="BP243" s="114">
        <f t="shared" si="400"/>
        <v>0</v>
      </c>
      <c r="BQ243" s="111"/>
      <c r="BR243" s="116"/>
      <c r="BS243" s="110">
        <f t="shared" si="401"/>
        <v>0</v>
      </c>
      <c r="BT243" s="111"/>
      <c r="BU243" s="116"/>
    </row>
    <row r="244" spans="1:73" s="2" customFormat="1" hidden="1" x14ac:dyDescent="0.25">
      <c r="A244" s="89"/>
      <c r="B244" s="106"/>
      <c r="C244" s="107"/>
      <c r="D244" s="108"/>
      <c r="E244" s="108"/>
      <c r="F244" s="109"/>
      <c r="G244" s="94">
        <f t="shared" si="402"/>
        <v>0</v>
      </c>
      <c r="H244" s="110">
        <f t="shared" si="403"/>
        <v>0</v>
      </c>
      <c r="I244" s="111"/>
      <c r="J244" s="112"/>
      <c r="K244" s="113"/>
      <c r="L244" s="114">
        <f t="shared" si="390"/>
        <v>0</v>
      </c>
      <c r="M244" s="115"/>
      <c r="N244" s="116"/>
      <c r="O244" s="117">
        <f t="shared" si="391"/>
        <v>0</v>
      </c>
      <c r="P244" s="115"/>
      <c r="Q244" s="116"/>
      <c r="R244" s="117">
        <f t="shared" si="392"/>
        <v>0</v>
      </c>
      <c r="S244" s="115"/>
      <c r="T244" s="116"/>
      <c r="U244" s="118"/>
      <c r="V244" s="94">
        <f t="shared" si="393"/>
        <v>0</v>
      </c>
      <c r="W244" s="110">
        <f t="shared" si="394"/>
        <v>0</v>
      </c>
      <c r="X244" s="111"/>
      <c r="Y244" s="250"/>
      <c r="Z244" s="112"/>
      <c r="AA244" s="112"/>
      <c r="AB244" s="116"/>
      <c r="AC244" s="110">
        <f t="shared" si="395"/>
        <v>0</v>
      </c>
      <c r="AD244" s="111"/>
      <c r="AE244" s="116"/>
      <c r="AF244" s="110">
        <f t="shared" si="396"/>
        <v>0</v>
      </c>
      <c r="AG244" s="111"/>
      <c r="AH244" s="112"/>
      <c r="AI244" s="112"/>
      <c r="AJ244" s="112"/>
      <c r="AK244" s="112"/>
      <c r="AL244" s="116"/>
      <c r="AM244" s="110">
        <f t="shared" si="397"/>
        <v>0</v>
      </c>
      <c r="AN244" s="111"/>
      <c r="AO244" s="112"/>
      <c r="AP244" s="116"/>
      <c r="AQ244" s="110">
        <f t="shared" si="398"/>
        <v>0</v>
      </c>
      <c r="AR244" s="111"/>
      <c r="AS244" s="112"/>
      <c r="AT244" s="112"/>
      <c r="AU244" s="112"/>
      <c r="AV244" s="112"/>
      <c r="AW244" s="116"/>
      <c r="AX244" s="110">
        <f t="shared" si="399"/>
        <v>0</v>
      </c>
      <c r="AY244" s="111"/>
      <c r="AZ244" s="112"/>
      <c r="BA244" s="112"/>
      <c r="BB244" s="112"/>
      <c r="BC244" s="112"/>
      <c r="BD244" s="112"/>
      <c r="BE244" s="112"/>
      <c r="BF244" s="112"/>
      <c r="BG244" s="112"/>
      <c r="BH244" s="112"/>
      <c r="BI244" s="112"/>
      <c r="BJ244" s="112"/>
      <c r="BK244" s="112"/>
      <c r="BL244" s="112"/>
      <c r="BM244" s="112"/>
      <c r="BN244" s="112"/>
      <c r="BO244" s="116"/>
      <c r="BP244" s="114">
        <f t="shared" si="400"/>
        <v>0</v>
      </c>
      <c r="BQ244" s="111"/>
      <c r="BR244" s="116"/>
      <c r="BS244" s="110">
        <f t="shared" si="401"/>
        <v>0</v>
      </c>
      <c r="BT244" s="111"/>
      <c r="BU244" s="116"/>
    </row>
    <row r="245" spans="1:73" s="2" customFormat="1" hidden="1" x14ac:dyDescent="0.25">
      <c r="A245" s="89"/>
      <c r="B245" s="106"/>
      <c r="C245" s="107"/>
      <c r="D245" s="108"/>
      <c r="E245" s="108"/>
      <c r="F245" s="109"/>
      <c r="G245" s="94">
        <f t="shared" si="402"/>
        <v>0</v>
      </c>
      <c r="H245" s="110">
        <f t="shared" si="403"/>
        <v>0</v>
      </c>
      <c r="I245" s="111"/>
      <c r="J245" s="112"/>
      <c r="K245" s="113"/>
      <c r="L245" s="114">
        <f t="shared" si="390"/>
        <v>0</v>
      </c>
      <c r="M245" s="115"/>
      <c r="N245" s="116"/>
      <c r="O245" s="117">
        <f t="shared" si="391"/>
        <v>0</v>
      </c>
      <c r="P245" s="115"/>
      <c r="Q245" s="116"/>
      <c r="R245" s="117">
        <f t="shared" si="392"/>
        <v>0</v>
      </c>
      <c r="S245" s="115"/>
      <c r="T245" s="116"/>
      <c r="U245" s="118"/>
      <c r="V245" s="94">
        <f t="shared" si="393"/>
        <v>0</v>
      </c>
      <c r="W245" s="110">
        <f t="shared" si="394"/>
        <v>0</v>
      </c>
      <c r="X245" s="111"/>
      <c r="Y245" s="250"/>
      <c r="Z245" s="112"/>
      <c r="AA245" s="112"/>
      <c r="AB245" s="116"/>
      <c r="AC245" s="110">
        <f t="shared" si="395"/>
        <v>0</v>
      </c>
      <c r="AD245" s="111"/>
      <c r="AE245" s="116"/>
      <c r="AF245" s="110">
        <f t="shared" si="396"/>
        <v>0</v>
      </c>
      <c r="AG245" s="111"/>
      <c r="AH245" s="112"/>
      <c r="AI245" s="112"/>
      <c r="AJ245" s="112"/>
      <c r="AK245" s="112"/>
      <c r="AL245" s="116"/>
      <c r="AM245" s="110">
        <f t="shared" si="397"/>
        <v>0</v>
      </c>
      <c r="AN245" s="111"/>
      <c r="AO245" s="112"/>
      <c r="AP245" s="116"/>
      <c r="AQ245" s="110">
        <f t="shared" si="398"/>
        <v>0</v>
      </c>
      <c r="AR245" s="111"/>
      <c r="AS245" s="112"/>
      <c r="AT245" s="112"/>
      <c r="AU245" s="112"/>
      <c r="AV245" s="112"/>
      <c r="AW245" s="116"/>
      <c r="AX245" s="110">
        <f t="shared" si="399"/>
        <v>0</v>
      </c>
      <c r="AY245" s="111"/>
      <c r="AZ245" s="112"/>
      <c r="BA245" s="112"/>
      <c r="BB245" s="112"/>
      <c r="BC245" s="112"/>
      <c r="BD245" s="112"/>
      <c r="BE245" s="112"/>
      <c r="BF245" s="112"/>
      <c r="BG245" s="112"/>
      <c r="BH245" s="112"/>
      <c r="BI245" s="112"/>
      <c r="BJ245" s="112"/>
      <c r="BK245" s="112"/>
      <c r="BL245" s="112"/>
      <c r="BM245" s="112"/>
      <c r="BN245" s="112"/>
      <c r="BO245" s="116"/>
      <c r="BP245" s="114">
        <f t="shared" si="400"/>
        <v>0</v>
      </c>
      <c r="BQ245" s="111"/>
      <c r="BR245" s="116"/>
      <c r="BS245" s="110">
        <f t="shared" si="401"/>
        <v>0</v>
      </c>
      <c r="BT245" s="111"/>
      <c r="BU245" s="116"/>
    </row>
    <row r="246" spans="1:73" s="2" customFormat="1" hidden="1" x14ac:dyDescent="0.25">
      <c r="A246" s="89"/>
      <c r="B246" s="106"/>
      <c r="C246" s="107"/>
      <c r="D246" s="108"/>
      <c r="E246" s="108"/>
      <c r="F246" s="109"/>
      <c r="G246" s="94">
        <f t="shared" si="402"/>
        <v>0</v>
      </c>
      <c r="H246" s="110">
        <f t="shared" si="403"/>
        <v>0</v>
      </c>
      <c r="I246" s="111"/>
      <c r="J246" s="112"/>
      <c r="K246" s="113"/>
      <c r="L246" s="114">
        <f t="shared" si="390"/>
        <v>0</v>
      </c>
      <c r="M246" s="115"/>
      <c r="N246" s="116"/>
      <c r="O246" s="117">
        <f t="shared" si="391"/>
        <v>0</v>
      </c>
      <c r="P246" s="115"/>
      <c r="Q246" s="116"/>
      <c r="R246" s="117">
        <f t="shared" si="392"/>
        <v>0</v>
      </c>
      <c r="S246" s="115"/>
      <c r="T246" s="116"/>
      <c r="U246" s="118"/>
      <c r="V246" s="94">
        <f t="shared" si="393"/>
        <v>0</v>
      </c>
      <c r="W246" s="110">
        <f t="shared" si="394"/>
        <v>0</v>
      </c>
      <c r="X246" s="111"/>
      <c r="Y246" s="250"/>
      <c r="Z246" s="112"/>
      <c r="AA246" s="112"/>
      <c r="AB246" s="116"/>
      <c r="AC246" s="110">
        <f t="shared" si="395"/>
        <v>0</v>
      </c>
      <c r="AD246" s="111"/>
      <c r="AE246" s="116"/>
      <c r="AF246" s="110">
        <f t="shared" si="396"/>
        <v>0</v>
      </c>
      <c r="AG246" s="111"/>
      <c r="AH246" s="112"/>
      <c r="AI246" s="112"/>
      <c r="AJ246" s="112"/>
      <c r="AK246" s="112"/>
      <c r="AL246" s="116"/>
      <c r="AM246" s="110">
        <f t="shared" si="397"/>
        <v>0</v>
      </c>
      <c r="AN246" s="111"/>
      <c r="AO246" s="112"/>
      <c r="AP246" s="116"/>
      <c r="AQ246" s="110">
        <f t="shared" si="398"/>
        <v>0</v>
      </c>
      <c r="AR246" s="111"/>
      <c r="AS246" s="112"/>
      <c r="AT246" s="112"/>
      <c r="AU246" s="112"/>
      <c r="AV246" s="112"/>
      <c r="AW246" s="116"/>
      <c r="AX246" s="110">
        <f t="shared" si="399"/>
        <v>0</v>
      </c>
      <c r="AY246" s="111"/>
      <c r="AZ246" s="112"/>
      <c r="BA246" s="112"/>
      <c r="BB246" s="112"/>
      <c r="BC246" s="112"/>
      <c r="BD246" s="112"/>
      <c r="BE246" s="112"/>
      <c r="BF246" s="112"/>
      <c r="BG246" s="112"/>
      <c r="BH246" s="112"/>
      <c r="BI246" s="112"/>
      <c r="BJ246" s="112"/>
      <c r="BK246" s="112"/>
      <c r="BL246" s="112"/>
      <c r="BM246" s="112"/>
      <c r="BN246" s="112"/>
      <c r="BO246" s="116"/>
      <c r="BP246" s="114">
        <f t="shared" si="400"/>
        <v>0</v>
      </c>
      <c r="BQ246" s="111"/>
      <c r="BR246" s="116"/>
      <c r="BS246" s="110">
        <f t="shared" si="401"/>
        <v>0</v>
      </c>
      <c r="BT246" s="111"/>
      <c r="BU246" s="116"/>
    </row>
    <row r="247" spans="1:73" s="2" customFormat="1" hidden="1" x14ac:dyDescent="0.25">
      <c r="A247" s="89"/>
      <c r="B247" s="106"/>
      <c r="C247" s="107"/>
      <c r="D247" s="108"/>
      <c r="E247" s="108"/>
      <c r="F247" s="109"/>
      <c r="G247" s="94">
        <f t="shared" si="402"/>
        <v>0</v>
      </c>
      <c r="H247" s="110">
        <f t="shared" si="403"/>
        <v>0</v>
      </c>
      <c r="I247" s="111"/>
      <c r="J247" s="112"/>
      <c r="K247" s="113"/>
      <c r="L247" s="114">
        <f t="shared" si="390"/>
        <v>0</v>
      </c>
      <c r="M247" s="115"/>
      <c r="N247" s="116"/>
      <c r="O247" s="117">
        <f t="shared" si="391"/>
        <v>0</v>
      </c>
      <c r="P247" s="115"/>
      <c r="Q247" s="116"/>
      <c r="R247" s="117">
        <f t="shared" si="392"/>
        <v>0</v>
      </c>
      <c r="S247" s="115"/>
      <c r="T247" s="116"/>
      <c r="U247" s="118"/>
      <c r="V247" s="94">
        <f t="shared" si="393"/>
        <v>0</v>
      </c>
      <c r="W247" s="110">
        <f t="shared" si="394"/>
        <v>0</v>
      </c>
      <c r="X247" s="111"/>
      <c r="Y247" s="250"/>
      <c r="Z247" s="112"/>
      <c r="AA247" s="112"/>
      <c r="AB247" s="116"/>
      <c r="AC247" s="110">
        <f t="shared" si="395"/>
        <v>0</v>
      </c>
      <c r="AD247" s="111"/>
      <c r="AE247" s="116"/>
      <c r="AF247" s="110">
        <f t="shared" si="396"/>
        <v>0</v>
      </c>
      <c r="AG247" s="111"/>
      <c r="AH247" s="112"/>
      <c r="AI247" s="112"/>
      <c r="AJ247" s="112"/>
      <c r="AK247" s="112"/>
      <c r="AL247" s="116"/>
      <c r="AM247" s="110">
        <f t="shared" si="397"/>
        <v>0</v>
      </c>
      <c r="AN247" s="111"/>
      <c r="AO247" s="112"/>
      <c r="AP247" s="116"/>
      <c r="AQ247" s="110">
        <f t="shared" si="398"/>
        <v>0</v>
      </c>
      <c r="AR247" s="111"/>
      <c r="AS247" s="112"/>
      <c r="AT247" s="112"/>
      <c r="AU247" s="112"/>
      <c r="AV247" s="112"/>
      <c r="AW247" s="116"/>
      <c r="AX247" s="110">
        <f t="shared" si="399"/>
        <v>0</v>
      </c>
      <c r="AY247" s="111"/>
      <c r="AZ247" s="112"/>
      <c r="BA247" s="112"/>
      <c r="BB247" s="112"/>
      <c r="BC247" s="112"/>
      <c r="BD247" s="112"/>
      <c r="BE247" s="112"/>
      <c r="BF247" s="112"/>
      <c r="BG247" s="112"/>
      <c r="BH247" s="112"/>
      <c r="BI247" s="112"/>
      <c r="BJ247" s="112"/>
      <c r="BK247" s="112"/>
      <c r="BL247" s="112"/>
      <c r="BM247" s="112"/>
      <c r="BN247" s="112"/>
      <c r="BO247" s="116"/>
      <c r="BP247" s="114">
        <f t="shared" si="400"/>
        <v>0</v>
      </c>
      <c r="BQ247" s="111"/>
      <c r="BR247" s="116"/>
      <c r="BS247" s="110">
        <f t="shared" si="401"/>
        <v>0</v>
      </c>
      <c r="BT247" s="111"/>
      <c r="BU247" s="116"/>
    </row>
    <row r="248" spans="1:73" s="2" customFormat="1" hidden="1" x14ac:dyDescent="0.25">
      <c r="A248" s="89"/>
      <c r="B248" s="106"/>
      <c r="C248" s="107"/>
      <c r="D248" s="108"/>
      <c r="E248" s="108"/>
      <c r="F248" s="109"/>
      <c r="G248" s="94">
        <f t="shared" si="402"/>
        <v>0</v>
      </c>
      <c r="H248" s="110">
        <f t="shared" si="403"/>
        <v>0</v>
      </c>
      <c r="I248" s="111"/>
      <c r="J248" s="112"/>
      <c r="K248" s="113"/>
      <c r="L248" s="114">
        <f t="shared" si="390"/>
        <v>0</v>
      </c>
      <c r="M248" s="115"/>
      <c r="N248" s="116"/>
      <c r="O248" s="117">
        <f t="shared" si="391"/>
        <v>0</v>
      </c>
      <c r="P248" s="115"/>
      <c r="Q248" s="116"/>
      <c r="R248" s="117">
        <f t="shared" si="392"/>
        <v>0</v>
      </c>
      <c r="S248" s="115"/>
      <c r="T248" s="116"/>
      <c r="U248" s="118"/>
      <c r="V248" s="94">
        <f t="shared" si="393"/>
        <v>0</v>
      </c>
      <c r="W248" s="110">
        <f t="shared" si="394"/>
        <v>0</v>
      </c>
      <c r="X248" s="111"/>
      <c r="Y248" s="250"/>
      <c r="Z248" s="112"/>
      <c r="AA248" s="112"/>
      <c r="AB248" s="116"/>
      <c r="AC248" s="110">
        <f t="shared" si="395"/>
        <v>0</v>
      </c>
      <c r="AD248" s="111"/>
      <c r="AE248" s="116"/>
      <c r="AF248" s="110">
        <f t="shared" si="396"/>
        <v>0</v>
      </c>
      <c r="AG248" s="111"/>
      <c r="AH248" s="112"/>
      <c r="AI248" s="112"/>
      <c r="AJ248" s="112"/>
      <c r="AK248" s="112"/>
      <c r="AL248" s="116"/>
      <c r="AM248" s="110">
        <f t="shared" si="397"/>
        <v>0</v>
      </c>
      <c r="AN248" s="111"/>
      <c r="AO248" s="112"/>
      <c r="AP248" s="116"/>
      <c r="AQ248" s="110">
        <f t="shared" si="398"/>
        <v>0</v>
      </c>
      <c r="AR248" s="111"/>
      <c r="AS248" s="112"/>
      <c r="AT248" s="112"/>
      <c r="AU248" s="112"/>
      <c r="AV248" s="112"/>
      <c r="AW248" s="116"/>
      <c r="AX248" s="110">
        <f t="shared" si="399"/>
        <v>0</v>
      </c>
      <c r="AY248" s="111"/>
      <c r="AZ248" s="112"/>
      <c r="BA248" s="112"/>
      <c r="BB248" s="112"/>
      <c r="BC248" s="112"/>
      <c r="BD248" s="112"/>
      <c r="BE248" s="112"/>
      <c r="BF248" s="112"/>
      <c r="BG248" s="112"/>
      <c r="BH248" s="112"/>
      <c r="BI248" s="112"/>
      <c r="BJ248" s="112"/>
      <c r="BK248" s="112"/>
      <c r="BL248" s="112"/>
      <c r="BM248" s="112"/>
      <c r="BN248" s="112"/>
      <c r="BO248" s="116"/>
      <c r="BP248" s="114">
        <f t="shared" si="400"/>
        <v>0</v>
      </c>
      <c r="BQ248" s="111"/>
      <c r="BR248" s="116"/>
      <c r="BS248" s="110">
        <f t="shared" si="401"/>
        <v>0</v>
      </c>
      <c r="BT248" s="111"/>
      <c r="BU248" s="116"/>
    </row>
    <row r="249" spans="1:73" s="2" customFormat="1" hidden="1" x14ac:dyDescent="0.25">
      <c r="A249" s="89"/>
      <c r="B249" s="106"/>
      <c r="C249" s="107"/>
      <c r="D249" s="108"/>
      <c r="E249" s="108"/>
      <c r="F249" s="109"/>
      <c r="G249" s="94">
        <f t="shared" si="402"/>
        <v>0</v>
      </c>
      <c r="H249" s="110">
        <f t="shared" si="403"/>
        <v>0</v>
      </c>
      <c r="I249" s="111"/>
      <c r="J249" s="112"/>
      <c r="K249" s="113"/>
      <c r="L249" s="114">
        <f t="shared" si="390"/>
        <v>0</v>
      </c>
      <c r="M249" s="115"/>
      <c r="N249" s="116"/>
      <c r="O249" s="117">
        <f t="shared" si="391"/>
        <v>0</v>
      </c>
      <c r="P249" s="115"/>
      <c r="Q249" s="116"/>
      <c r="R249" s="117">
        <f t="shared" si="392"/>
        <v>0</v>
      </c>
      <c r="S249" s="115"/>
      <c r="T249" s="116"/>
      <c r="U249" s="118"/>
      <c r="V249" s="94">
        <f t="shared" si="393"/>
        <v>0</v>
      </c>
      <c r="W249" s="110">
        <f t="shared" si="394"/>
        <v>0</v>
      </c>
      <c r="X249" s="111"/>
      <c r="Y249" s="250"/>
      <c r="Z249" s="112"/>
      <c r="AA249" s="112"/>
      <c r="AB249" s="116"/>
      <c r="AC249" s="110">
        <f t="shared" si="395"/>
        <v>0</v>
      </c>
      <c r="AD249" s="111"/>
      <c r="AE249" s="116"/>
      <c r="AF249" s="110">
        <f t="shared" si="396"/>
        <v>0</v>
      </c>
      <c r="AG249" s="111"/>
      <c r="AH249" s="112"/>
      <c r="AI249" s="112"/>
      <c r="AJ249" s="112"/>
      <c r="AK249" s="112"/>
      <c r="AL249" s="116"/>
      <c r="AM249" s="110">
        <f t="shared" si="397"/>
        <v>0</v>
      </c>
      <c r="AN249" s="111"/>
      <c r="AO249" s="112"/>
      <c r="AP249" s="116"/>
      <c r="AQ249" s="110">
        <f t="shared" si="398"/>
        <v>0</v>
      </c>
      <c r="AR249" s="111"/>
      <c r="AS249" s="112"/>
      <c r="AT249" s="112"/>
      <c r="AU249" s="112"/>
      <c r="AV249" s="112"/>
      <c r="AW249" s="116"/>
      <c r="AX249" s="110">
        <f t="shared" si="399"/>
        <v>0</v>
      </c>
      <c r="AY249" s="111"/>
      <c r="AZ249" s="112"/>
      <c r="BA249" s="112"/>
      <c r="BB249" s="112"/>
      <c r="BC249" s="112"/>
      <c r="BD249" s="112"/>
      <c r="BE249" s="112"/>
      <c r="BF249" s="112"/>
      <c r="BG249" s="112"/>
      <c r="BH249" s="112"/>
      <c r="BI249" s="112"/>
      <c r="BJ249" s="112"/>
      <c r="BK249" s="112"/>
      <c r="BL249" s="112"/>
      <c r="BM249" s="112"/>
      <c r="BN249" s="112"/>
      <c r="BO249" s="116"/>
      <c r="BP249" s="114">
        <f t="shared" si="400"/>
        <v>0</v>
      </c>
      <c r="BQ249" s="111"/>
      <c r="BR249" s="116"/>
      <c r="BS249" s="110">
        <f t="shared" si="401"/>
        <v>0</v>
      </c>
      <c r="BT249" s="111"/>
      <c r="BU249" s="116"/>
    </row>
    <row r="250" spans="1:73" s="2" customFormat="1" ht="15.75" hidden="1" thickBot="1" x14ac:dyDescent="0.3">
      <c r="A250" s="89"/>
      <c r="B250" s="120"/>
      <c r="C250" s="121"/>
      <c r="D250" s="122"/>
      <c r="E250" s="122"/>
      <c r="F250" s="123"/>
      <c r="G250" s="124">
        <f t="shared" si="402"/>
        <v>0</v>
      </c>
      <c r="H250" s="125">
        <f t="shared" si="403"/>
        <v>0</v>
      </c>
      <c r="I250" s="126"/>
      <c r="J250" s="127"/>
      <c r="K250" s="128"/>
      <c r="L250" s="129">
        <f t="shared" si="390"/>
        <v>0</v>
      </c>
      <c r="M250" s="125"/>
      <c r="N250" s="130"/>
      <c r="O250" s="131">
        <f t="shared" si="391"/>
        <v>0</v>
      </c>
      <c r="P250" s="125"/>
      <c r="Q250" s="130"/>
      <c r="R250" s="131">
        <f t="shared" si="392"/>
        <v>0</v>
      </c>
      <c r="S250" s="125"/>
      <c r="T250" s="130"/>
      <c r="U250" s="132"/>
      <c r="V250" s="133">
        <f t="shared" si="393"/>
        <v>0</v>
      </c>
      <c r="W250" s="125">
        <f t="shared" si="394"/>
        <v>0</v>
      </c>
      <c r="X250" s="126"/>
      <c r="Y250" s="251"/>
      <c r="Z250" s="127"/>
      <c r="AA250" s="127"/>
      <c r="AB250" s="130"/>
      <c r="AC250" s="125">
        <f t="shared" si="395"/>
        <v>0</v>
      </c>
      <c r="AD250" s="126"/>
      <c r="AE250" s="130"/>
      <c r="AF250" s="125">
        <f t="shared" si="396"/>
        <v>0</v>
      </c>
      <c r="AG250" s="126"/>
      <c r="AH250" s="127"/>
      <c r="AI250" s="127"/>
      <c r="AJ250" s="127"/>
      <c r="AK250" s="127"/>
      <c r="AL250" s="130"/>
      <c r="AM250" s="125">
        <f t="shared" si="397"/>
        <v>0</v>
      </c>
      <c r="AN250" s="126"/>
      <c r="AO250" s="127"/>
      <c r="AP250" s="130"/>
      <c r="AQ250" s="125">
        <f t="shared" si="398"/>
        <v>0</v>
      </c>
      <c r="AR250" s="126"/>
      <c r="AS250" s="127"/>
      <c r="AT250" s="127"/>
      <c r="AU250" s="127"/>
      <c r="AV250" s="127"/>
      <c r="AW250" s="130"/>
      <c r="AX250" s="125">
        <f t="shared" si="399"/>
        <v>0</v>
      </c>
      <c r="AY250" s="126"/>
      <c r="AZ250" s="127"/>
      <c r="BA250" s="127"/>
      <c r="BB250" s="127"/>
      <c r="BC250" s="127"/>
      <c r="BD250" s="127"/>
      <c r="BE250" s="127"/>
      <c r="BF250" s="127"/>
      <c r="BG250" s="127"/>
      <c r="BH250" s="127"/>
      <c r="BI250" s="127"/>
      <c r="BJ250" s="127"/>
      <c r="BK250" s="127"/>
      <c r="BL250" s="127"/>
      <c r="BM250" s="127"/>
      <c r="BN250" s="127"/>
      <c r="BO250" s="130"/>
      <c r="BP250" s="134">
        <f t="shared" si="400"/>
        <v>0</v>
      </c>
      <c r="BQ250" s="126"/>
      <c r="BR250" s="130"/>
      <c r="BS250" s="125">
        <f t="shared" si="401"/>
        <v>0</v>
      </c>
      <c r="BT250" s="126"/>
      <c r="BU250" s="130"/>
    </row>
    <row r="251" spans="1:73" s="59" customFormat="1" ht="14.25" x14ac:dyDescent="0.25">
      <c r="A251" s="74" t="s">
        <v>21</v>
      </c>
      <c r="B251" s="75"/>
      <c r="C251" s="76"/>
      <c r="D251" s="77"/>
      <c r="E251" s="77"/>
      <c r="F251" s="78"/>
      <c r="G251" s="79">
        <f>SUM(G252:G268)</f>
        <v>0</v>
      </c>
      <c r="H251" s="80">
        <f>SUM(I251:K251)</f>
        <v>0</v>
      </c>
      <c r="I251" s="81">
        <f>SUM(I252:I268)</f>
        <v>0</v>
      </c>
      <c r="J251" s="82">
        <f t="shared" ref="J251:U251" si="404">SUM(J252:J268)</f>
        <v>0</v>
      </c>
      <c r="K251" s="83">
        <f t="shared" si="404"/>
        <v>0</v>
      </c>
      <c r="L251" s="84">
        <f t="shared" si="404"/>
        <v>0</v>
      </c>
      <c r="M251" s="81">
        <f t="shared" si="404"/>
        <v>0</v>
      </c>
      <c r="N251" s="86">
        <f t="shared" si="404"/>
        <v>0</v>
      </c>
      <c r="O251" s="84">
        <f t="shared" si="404"/>
        <v>0</v>
      </c>
      <c r="P251" s="81">
        <f t="shared" si="404"/>
        <v>0</v>
      </c>
      <c r="Q251" s="86">
        <f t="shared" si="404"/>
        <v>0</v>
      </c>
      <c r="R251" s="84">
        <f t="shared" si="404"/>
        <v>0</v>
      </c>
      <c r="S251" s="81">
        <f t="shared" si="404"/>
        <v>0</v>
      </c>
      <c r="T251" s="86">
        <f t="shared" si="404"/>
        <v>0</v>
      </c>
      <c r="U251" s="87">
        <f t="shared" si="404"/>
        <v>0</v>
      </c>
      <c r="V251" s="79">
        <f>SUM(V252:V268)</f>
        <v>0</v>
      </c>
      <c r="W251" s="80">
        <f t="shared" ref="W251" si="405">SUM(W252:W268)</f>
        <v>0</v>
      </c>
      <c r="X251" s="81">
        <f>SUM(X252:X268)</f>
        <v>0</v>
      </c>
      <c r="Y251" s="81">
        <f>SUM(Y252:Y268)</f>
        <v>0</v>
      </c>
      <c r="Z251" s="82">
        <f t="shared" ref="Z251:BR251" si="406">SUM(Z252:Z268)</f>
        <v>0</v>
      </c>
      <c r="AA251" s="82">
        <f t="shared" si="406"/>
        <v>0</v>
      </c>
      <c r="AB251" s="86">
        <f t="shared" si="406"/>
        <v>0</v>
      </c>
      <c r="AC251" s="80">
        <f t="shared" si="406"/>
        <v>0</v>
      </c>
      <c r="AD251" s="81">
        <f t="shared" si="406"/>
        <v>0</v>
      </c>
      <c r="AE251" s="86">
        <f t="shared" si="406"/>
        <v>0</v>
      </c>
      <c r="AF251" s="80">
        <f t="shared" si="406"/>
        <v>0</v>
      </c>
      <c r="AG251" s="81">
        <f t="shared" si="406"/>
        <v>0</v>
      </c>
      <c r="AH251" s="82">
        <f t="shared" si="406"/>
        <v>0</v>
      </c>
      <c r="AI251" s="82">
        <f t="shared" si="406"/>
        <v>0</v>
      </c>
      <c r="AJ251" s="82">
        <f t="shared" si="406"/>
        <v>0</v>
      </c>
      <c r="AK251" s="82">
        <f t="shared" si="406"/>
        <v>0</v>
      </c>
      <c r="AL251" s="86">
        <f t="shared" si="406"/>
        <v>0</v>
      </c>
      <c r="AM251" s="80">
        <f t="shared" si="406"/>
        <v>3201</v>
      </c>
      <c r="AN251" s="81">
        <f t="shared" si="406"/>
        <v>0</v>
      </c>
      <c r="AO251" s="82">
        <f t="shared" si="406"/>
        <v>3201</v>
      </c>
      <c r="AP251" s="86">
        <f t="shared" si="406"/>
        <v>0</v>
      </c>
      <c r="AQ251" s="80">
        <f t="shared" si="406"/>
        <v>0</v>
      </c>
      <c r="AR251" s="81">
        <f t="shared" si="406"/>
        <v>0</v>
      </c>
      <c r="AS251" s="82">
        <f t="shared" si="406"/>
        <v>0</v>
      </c>
      <c r="AT251" s="82">
        <f t="shared" si="406"/>
        <v>0</v>
      </c>
      <c r="AU251" s="82">
        <f t="shared" si="406"/>
        <v>0</v>
      </c>
      <c r="AV251" s="82">
        <f t="shared" si="406"/>
        <v>0</v>
      </c>
      <c r="AW251" s="86">
        <f t="shared" si="406"/>
        <v>0</v>
      </c>
      <c r="AX251" s="80">
        <f t="shared" si="406"/>
        <v>-3201</v>
      </c>
      <c r="AY251" s="81">
        <f t="shared" si="406"/>
        <v>0</v>
      </c>
      <c r="AZ251" s="82">
        <f t="shared" si="406"/>
        <v>0</v>
      </c>
      <c r="BA251" s="82">
        <f t="shared" si="406"/>
        <v>0</v>
      </c>
      <c r="BB251" s="82">
        <f t="shared" si="406"/>
        <v>0</v>
      </c>
      <c r="BC251" s="82">
        <f t="shared" si="406"/>
        <v>0</v>
      </c>
      <c r="BD251" s="82">
        <f t="shared" si="406"/>
        <v>-3201</v>
      </c>
      <c r="BE251" s="82">
        <f t="shared" si="406"/>
        <v>0</v>
      </c>
      <c r="BF251" s="82">
        <f t="shared" si="406"/>
        <v>0</v>
      </c>
      <c r="BG251" s="82">
        <f t="shared" si="406"/>
        <v>0</v>
      </c>
      <c r="BH251" s="82">
        <f t="shared" si="406"/>
        <v>0</v>
      </c>
      <c r="BI251" s="82">
        <f t="shared" si="406"/>
        <v>0</v>
      </c>
      <c r="BJ251" s="82">
        <f t="shared" si="406"/>
        <v>0</v>
      </c>
      <c r="BK251" s="82">
        <f t="shared" si="406"/>
        <v>0</v>
      </c>
      <c r="BL251" s="82">
        <f t="shared" si="406"/>
        <v>0</v>
      </c>
      <c r="BM251" s="82"/>
      <c r="BN251" s="82">
        <f t="shared" si="406"/>
        <v>0</v>
      </c>
      <c r="BO251" s="86">
        <f t="shared" si="406"/>
        <v>0</v>
      </c>
      <c r="BP251" s="84">
        <f t="shared" si="406"/>
        <v>0</v>
      </c>
      <c r="BQ251" s="81">
        <f t="shared" si="406"/>
        <v>0</v>
      </c>
      <c r="BR251" s="86">
        <f t="shared" si="406"/>
        <v>0</v>
      </c>
      <c r="BS251" s="80">
        <f>SUM(BS252:BS268)</f>
        <v>0</v>
      </c>
      <c r="BT251" s="81">
        <f>SUM(BT252:BT268)</f>
        <v>0</v>
      </c>
      <c r="BU251" s="86">
        <f t="shared" ref="BU251" si="407">SUM(BU252:BU268)</f>
        <v>0</v>
      </c>
    </row>
    <row r="252" spans="1:73" s="2" customFormat="1" x14ac:dyDescent="0.25">
      <c r="A252" s="89"/>
      <c r="B252" s="90"/>
      <c r="C252" s="91" t="s">
        <v>202</v>
      </c>
      <c r="D252" s="247" t="s">
        <v>22</v>
      </c>
      <c r="E252" s="92">
        <v>21</v>
      </c>
      <c r="F252" s="93"/>
      <c r="G252" s="94">
        <f>SUM(U252,R252,O252,L252,H252)</f>
        <v>0</v>
      </c>
      <c r="H252" s="95">
        <f>SUM(I252:K252)</f>
        <v>0</v>
      </c>
      <c r="I252" s="96"/>
      <c r="J252" s="97"/>
      <c r="K252" s="98"/>
      <c r="L252" s="99">
        <f>SUM(M252:N252)</f>
        <v>0</v>
      </c>
      <c r="M252" s="100"/>
      <c r="N252" s="101"/>
      <c r="O252" s="102">
        <f>SUM(P252:Q252)</f>
        <v>0</v>
      </c>
      <c r="P252" s="100"/>
      <c r="Q252" s="101"/>
      <c r="R252" s="102">
        <f>SUM(S252:T252)</f>
        <v>0</v>
      </c>
      <c r="S252" s="100"/>
      <c r="T252" s="101"/>
      <c r="U252" s="103"/>
      <c r="V252" s="104">
        <f>SUM(W252,AC252,AF252,AM252,AQ252,AX252,BP252,BS252)</f>
        <v>0</v>
      </c>
      <c r="W252" s="95">
        <f>SUM(X252:AB252)</f>
        <v>0</v>
      </c>
      <c r="X252" s="96"/>
      <c r="Y252" s="249"/>
      <c r="Z252" s="97"/>
      <c r="AA252" s="97"/>
      <c r="AB252" s="101"/>
      <c r="AC252" s="95">
        <f>SUM(AD252:AE252)</f>
        <v>0</v>
      </c>
      <c r="AD252" s="96"/>
      <c r="AE252" s="101"/>
      <c r="AF252" s="95">
        <f>SUM(AG252:AL252)</f>
        <v>0</v>
      </c>
      <c r="AG252" s="96"/>
      <c r="AH252" s="97"/>
      <c r="AI252" s="97"/>
      <c r="AJ252" s="97"/>
      <c r="AK252" s="97"/>
      <c r="AL252" s="101"/>
      <c r="AM252" s="95">
        <f>SUM(AN252:AP252)</f>
        <v>2700</v>
      </c>
      <c r="AN252" s="96"/>
      <c r="AO252" s="97">
        <v>2700</v>
      </c>
      <c r="AP252" s="101"/>
      <c r="AQ252" s="95">
        <f>SUM(AR252:AW252)</f>
        <v>0</v>
      </c>
      <c r="AR252" s="96"/>
      <c r="AS252" s="97"/>
      <c r="AT252" s="97"/>
      <c r="AU252" s="97"/>
      <c r="AV252" s="97"/>
      <c r="AW252" s="101"/>
      <c r="AX252" s="95">
        <f>SUM(AY252:BO252)</f>
        <v>-2700</v>
      </c>
      <c r="AY252" s="96"/>
      <c r="AZ252" s="97"/>
      <c r="BA252" s="97"/>
      <c r="BB252" s="97"/>
      <c r="BC252" s="97"/>
      <c r="BD252" s="97">
        <v>-2700</v>
      </c>
      <c r="BE252" s="97"/>
      <c r="BF252" s="97"/>
      <c r="BG252" s="97"/>
      <c r="BH252" s="97"/>
      <c r="BI252" s="97"/>
      <c r="BJ252" s="97"/>
      <c r="BK252" s="97"/>
      <c r="BL252" s="97"/>
      <c r="BM252" s="97"/>
      <c r="BN252" s="97"/>
      <c r="BO252" s="101"/>
      <c r="BP252" s="99">
        <f>SUM(BQ252:BR252)</f>
        <v>0</v>
      </c>
      <c r="BQ252" s="96"/>
      <c r="BR252" s="101"/>
      <c r="BS252" s="95">
        <f>SUM(BT252:BU252)</f>
        <v>0</v>
      </c>
      <c r="BT252" s="96"/>
      <c r="BU252" s="101"/>
    </row>
    <row r="253" spans="1:73" s="2" customFormat="1" ht="15.75" thickBot="1" x14ac:dyDescent="0.3">
      <c r="A253" s="89"/>
      <c r="B253" s="106"/>
      <c r="C253" s="107" t="s">
        <v>228</v>
      </c>
      <c r="D253" s="259">
        <v>5100</v>
      </c>
      <c r="E253" s="108">
        <v>21</v>
      </c>
      <c r="F253" s="295" t="s">
        <v>229</v>
      </c>
      <c r="G253" s="94">
        <f>SUM(U253,R253,O253,L253,H253)</f>
        <v>0</v>
      </c>
      <c r="H253" s="110">
        <f t="shared" ref="H253:H255" si="408">SUM(I253:K253)</f>
        <v>0</v>
      </c>
      <c r="I253" s="111"/>
      <c r="J253" s="112"/>
      <c r="K253" s="113"/>
      <c r="L253" s="114">
        <f t="shared" ref="L253:L268" si="409">SUM(M253:N253)</f>
        <v>0</v>
      </c>
      <c r="M253" s="115"/>
      <c r="N253" s="116"/>
      <c r="O253" s="117">
        <f t="shared" ref="O253:O268" si="410">SUM(P253:Q253)</f>
        <v>0</v>
      </c>
      <c r="P253" s="115"/>
      <c r="Q253" s="116"/>
      <c r="R253" s="117">
        <f t="shared" ref="R253:R268" si="411">SUM(S253:T253)</f>
        <v>0</v>
      </c>
      <c r="S253" s="115"/>
      <c r="T253" s="116"/>
      <c r="U253" s="118"/>
      <c r="V253" s="94">
        <f t="shared" ref="V253:V254" si="412">SUM(W253,AC253,AF253,AM253,AQ253,AX253,BP253,BS253)</f>
        <v>0</v>
      </c>
      <c r="W253" s="110">
        <f t="shared" ref="W253:W268" si="413">SUM(X253:AB253)</f>
        <v>0</v>
      </c>
      <c r="X253" s="111"/>
      <c r="Y253" s="250"/>
      <c r="Z253" s="112"/>
      <c r="AA253" s="112"/>
      <c r="AB253" s="116"/>
      <c r="AC253" s="110">
        <f t="shared" ref="AC253:AC268" si="414">SUM(AD253:AE253)</f>
        <v>0</v>
      </c>
      <c r="AD253" s="111"/>
      <c r="AE253" s="116"/>
      <c r="AF253" s="110">
        <f t="shared" ref="AF253:AF268" si="415">SUM(AG253:AL253)</f>
        <v>0</v>
      </c>
      <c r="AG253" s="111"/>
      <c r="AH253" s="112"/>
      <c r="AI253" s="112"/>
      <c r="AJ253" s="112"/>
      <c r="AK253" s="112"/>
      <c r="AL253" s="116"/>
      <c r="AM253" s="110">
        <f t="shared" ref="AM253:AM268" si="416">SUM(AN253:AP253)</f>
        <v>501</v>
      </c>
      <c r="AN253" s="111"/>
      <c r="AO253" s="112">
        <v>501</v>
      </c>
      <c r="AP253" s="116"/>
      <c r="AQ253" s="110">
        <f t="shared" ref="AQ253:AQ268" si="417">SUM(AR253:AW253)</f>
        <v>0</v>
      </c>
      <c r="AR253" s="111"/>
      <c r="AS253" s="112"/>
      <c r="AT253" s="112"/>
      <c r="AU253" s="112"/>
      <c r="AV253" s="112"/>
      <c r="AW253" s="116"/>
      <c r="AX253" s="110">
        <f t="shared" ref="AX253:AX268" si="418">SUM(AY253:BO253)</f>
        <v>-501</v>
      </c>
      <c r="AY253" s="111"/>
      <c r="AZ253" s="112"/>
      <c r="BA253" s="112"/>
      <c r="BB253" s="112"/>
      <c r="BC253" s="112"/>
      <c r="BD253" s="112">
        <v>-501</v>
      </c>
      <c r="BE253" s="112"/>
      <c r="BF253" s="112"/>
      <c r="BG253" s="112"/>
      <c r="BH253" s="112"/>
      <c r="BI253" s="112"/>
      <c r="BJ253" s="112"/>
      <c r="BK253" s="112"/>
      <c r="BL253" s="112"/>
      <c r="BM253" s="112"/>
      <c r="BN253" s="112"/>
      <c r="BO253" s="116"/>
      <c r="BP253" s="114">
        <f t="shared" ref="BP253:BP266" si="419">SUM(BQ253:BR253)</f>
        <v>0</v>
      </c>
      <c r="BQ253" s="111"/>
      <c r="BR253" s="116"/>
      <c r="BS253" s="110">
        <f t="shared" ref="BS253:BS266" si="420">SUM(BT253:BU253)</f>
        <v>0</v>
      </c>
      <c r="BT253" s="111"/>
      <c r="BU253" s="116"/>
    </row>
    <row r="254" spans="1:73" s="2" customFormat="1" hidden="1" x14ac:dyDescent="0.25">
      <c r="A254" s="89"/>
      <c r="B254" s="106"/>
      <c r="C254" s="107" t="s">
        <v>203</v>
      </c>
      <c r="D254" s="259" t="s">
        <v>23</v>
      </c>
      <c r="E254" s="108">
        <v>21</v>
      </c>
      <c r="F254" s="295"/>
      <c r="G254" s="94">
        <f t="shared" ref="G254:G268" si="421">SUM(U254,R254,O254,L254,H254)</f>
        <v>0</v>
      </c>
      <c r="H254" s="110">
        <f t="shared" si="408"/>
        <v>0</v>
      </c>
      <c r="I254" s="111"/>
      <c r="J254" s="112"/>
      <c r="K254" s="113"/>
      <c r="L254" s="114">
        <f t="shared" si="409"/>
        <v>0</v>
      </c>
      <c r="M254" s="115"/>
      <c r="N254" s="116"/>
      <c r="O254" s="117">
        <f t="shared" si="410"/>
        <v>0</v>
      </c>
      <c r="P254" s="115"/>
      <c r="Q254" s="116"/>
      <c r="R254" s="117">
        <f t="shared" si="411"/>
        <v>0</v>
      </c>
      <c r="S254" s="115"/>
      <c r="T254" s="116"/>
      <c r="U254" s="118"/>
      <c r="V254" s="94">
        <f t="shared" si="412"/>
        <v>0</v>
      </c>
      <c r="W254" s="110">
        <f t="shared" si="413"/>
        <v>0</v>
      </c>
      <c r="X254" s="111"/>
      <c r="Y254" s="250"/>
      <c r="Z254" s="112"/>
      <c r="AA254" s="112"/>
      <c r="AB254" s="116"/>
      <c r="AC254" s="110">
        <f t="shared" si="414"/>
        <v>0</v>
      </c>
      <c r="AD254" s="111"/>
      <c r="AE254" s="116"/>
      <c r="AF254" s="110">
        <f t="shared" si="415"/>
        <v>0</v>
      </c>
      <c r="AG254" s="111"/>
      <c r="AH254" s="112"/>
      <c r="AI254" s="112"/>
      <c r="AJ254" s="112"/>
      <c r="AK254" s="112"/>
      <c r="AL254" s="116"/>
      <c r="AM254" s="110">
        <f t="shared" si="416"/>
        <v>0</v>
      </c>
      <c r="AN254" s="111"/>
      <c r="AO254" s="112"/>
      <c r="AP254" s="116"/>
      <c r="AQ254" s="110">
        <f t="shared" si="417"/>
        <v>0</v>
      </c>
      <c r="AR254" s="111"/>
      <c r="AS254" s="112"/>
      <c r="AT254" s="112"/>
      <c r="AU254" s="112"/>
      <c r="AV254" s="112"/>
      <c r="AW254" s="116"/>
      <c r="AX254" s="110">
        <f t="shared" si="418"/>
        <v>0</v>
      </c>
      <c r="AY254" s="111"/>
      <c r="AZ254" s="112"/>
      <c r="BA254" s="112"/>
      <c r="BB254" s="112"/>
      <c r="BC254" s="112"/>
      <c r="BD254" s="112"/>
      <c r="BE254" s="112"/>
      <c r="BF254" s="112"/>
      <c r="BG254" s="112"/>
      <c r="BH254" s="112"/>
      <c r="BI254" s="112"/>
      <c r="BJ254" s="112"/>
      <c r="BK254" s="112"/>
      <c r="BL254" s="112"/>
      <c r="BM254" s="112"/>
      <c r="BN254" s="112"/>
      <c r="BO254" s="116"/>
      <c r="BP254" s="114">
        <f t="shared" si="419"/>
        <v>0</v>
      </c>
      <c r="BQ254" s="111"/>
      <c r="BR254" s="116"/>
      <c r="BS254" s="110">
        <f t="shared" si="420"/>
        <v>0</v>
      </c>
      <c r="BT254" s="111"/>
      <c r="BU254" s="116"/>
    </row>
    <row r="255" spans="1:73" s="2" customFormat="1" hidden="1" x14ac:dyDescent="0.25">
      <c r="A255" s="89"/>
      <c r="B255" s="106"/>
      <c r="C255" s="107" t="s">
        <v>204</v>
      </c>
      <c r="D255" s="259" t="s">
        <v>24</v>
      </c>
      <c r="E255" s="108">
        <v>21</v>
      </c>
      <c r="F255" s="295"/>
      <c r="G255" s="94">
        <f t="shared" si="421"/>
        <v>0</v>
      </c>
      <c r="H255" s="110">
        <f t="shared" si="408"/>
        <v>0</v>
      </c>
      <c r="I255" s="111"/>
      <c r="J255" s="112"/>
      <c r="K255" s="113"/>
      <c r="L255" s="114">
        <f t="shared" si="409"/>
        <v>0</v>
      </c>
      <c r="M255" s="115"/>
      <c r="N255" s="116"/>
      <c r="O255" s="117">
        <f t="shared" si="410"/>
        <v>0</v>
      </c>
      <c r="P255" s="115"/>
      <c r="Q255" s="116"/>
      <c r="R255" s="117">
        <f t="shared" si="411"/>
        <v>0</v>
      </c>
      <c r="S255" s="115"/>
      <c r="T255" s="116"/>
      <c r="U255" s="118"/>
      <c r="V255" s="94">
        <f>SUM(W255,AC255,AF255,AM255,AQ255,AX255,BP255,BS255)</f>
        <v>0</v>
      </c>
      <c r="W255" s="110">
        <f t="shared" si="413"/>
        <v>0</v>
      </c>
      <c r="X255" s="111"/>
      <c r="Y255" s="250"/>
      <c r="Z255" s="112"/>
      <c r="AA255" s="112"/>
      <c r="AB255" s="116"/>
      <c r="AC255" s="110">
        <f t="shared" si="414"/>
        <v>0</v>
      </c>
      <c r="AD255" s="111"/>
      <c r="AE255" s="116"/>
      <c r="AF255" s="110">
        <f t="shared" si="415"/>
        <v>0</v>
      </c>
      <c r="AG255" s="111"/>
      <c r="AH255" s="112"/>
      <c r="AI255" s="112"/>
      <c r="AJ255" s="112"/>
      <c r="AK255" s="112"/>
      <c r="AL255" s="116"/>
      <c r="AM255" s="110">
        <f t="shared" si="416"/>
        <v>0</v>
      </c>
      <c r="AN255" s="111"/>
      <c r="AO255" s="112"/>
      <c r="AP255" s="116"/>
      <c r="AQ255" s="110">
        <f t="shared" si="417"/>
        <v>0</v>
      </c>
      <c r="AR255" s="111"/>
      <c r="AS255" s="112"/>
      <c r="AT255" s="112"/>
      <c r="AU255" s="112"/>
      <c r="AV255" s="112"/>
      <c r="AW255" s="116"/>
      <c r="AX255" s="110">
        <f t="shared" si="418"/>
        <v>0</v>
      </c>
      <c r="AY255" s="111"/>
      <c r="AZ255" s="112"/>
      <c r="BA255" s="112"/>
      <c r="BB255" s="112"/>
      <c r="BC255" s="112"/>
      <c r="BD255" s="112"/>
      <c r="BE255" s="112"/>
      <c r="BF255" s="112"/>
      <c r="BG255" s="112"/>
      <c r="BH255" s="112"/>
      <c r="BI255" s="112"/>
      <c r="BJ255" s="112"/>
      <c r="BK255" s="112"/>
      <c r="BL255" s="112"/>
      <c r="BM255" s="112"/>
      <c r="BN255" s="112"/>
      <c r="BO255" s="116"/>
      <c r="BP255" s="114">
        <f t="shared" si="419"/>
        <v>0</v>
      </c>
      <c r="BQ255" s="111"/>
      <c r="BR255" s="116"/>
      <c r="BS255" s="110">
        <f t="shared" si="420"/>
        <v>0</v>
      </c>
      <c r="BT255" s="111"/>
      <c r="BU255" s="116"/>
    </row>
    <row r="256" spans="1:73" s="2" customFormat="1" hidden="1" x14ac:dyDescent="0.25">
      <c r="A256" s="89"/>
      <c r="B256" s="106"/>
      <c r="C256" s="107"/>
      <c r="D256" s="259"/>
      <c r="E256" s="108"/>
      <c r="F256" s="295"/>
      <c r="G256" s="94">
        <f t="shared" si="421"/>
        <v>0</v>
      </c>
      <c r="H256" s="110">
        <f>SUM(I256:K256)</f>
        <v>0</v>
      </c>
      <c r="I256" s="111"/>
      <c r="J256" s="112"/>
      <c r="K256" s="113"/>
      <c r="L256" s="114">
        <f t="shared" si="409"/>
        <v>0</v>
      </c>
      <c r="M256" s="115"/>
      <c r="N256" s="116"/>
      <c r="O256" s="117">
        <f t="shared" si="410"/>
        <v>0</v>
      </c>
      <c r="P256" s="115"/>
      <c r="Q256" s="116"/>
      <c r="R256" s="117">
        <f t="shared" si="411"/>
        <v>0</v>
      </c>
      <c r="S256" s="115"/>
      <c r="T256" s="116"/>
      <c r="U256" s="118"/>
      <c r="V256" s="94">
        <f t="shared" ref="V256:V266" si="422">SUM(W256,AC256,AF256,AM256,AQ256,AX256,BP256,BS256)</f>
        <v>0</v>
      </c>
      <c r="W256" s="110">
        <f t="shared" si="413"/>
        <v>0</v>
      </c>
      <c r="X256" s="111"/>
      <c r="Y256" s="250"/>
      <c r="Z256" s="112"/>
      <c r="AA256" s="112"/>
      <c r="AB256" s="116"/>
      <c r="AC256" s="110">
        <f t="shared" si="414"/>
        <v>0</v>
      </c>
      <c r="AD256" s="111"/>
      <c r="AE256" s="116"/>
      <c r="AF256" s="110">
        <f t="shared" si="415"/>
        <v>0</v>
      </c>
      <c r="AG256" s="111"/>
      <c r="AH256" s="112"/>
      <c r="AI256" s="112"/>
      <c r="AJ256" s="112"/>
      <c r="AK256" s="112"/>
      <c r="AL256" s="116"/>
      <c r="AM256" s="110">
        <f t="shared" si="416"/>
        <v>0</v>
      </c>
      <c r="AN256" s="111"/>
      <c r="AO256" s="112"/>
      <c r="AP256" s="116"/>
      <c r="AQ256" s="110">
        <f t="shared" si="417"/>
        <v>0</v>
      </c>
      <c r="AR256" s="111"/>
      <c r="AS256" s="112"/>
      <c r="AT256" s="112"/>
      <c r="AU256" s="112"/>
      <c r="AV256" s="112"/>
      <c r="AW256" s="116"/>
      <c r="AX256" s="110">
        <f t="shared" si="418"/>
        <v>0</v>
      </c>
      <c r="AY256" s="111"/>
      <c r="AZ256" s="112"/>
      <c r="BA256" s="112"/>
      <c r="BB256" s="112"/>
      <c r="BC256" s="112"/>
      <c r="BD256" s="112"/>
      <c r="BE256" s="112"/>
      <c r="BF256" s="112"/>
      <c r="BG256" s="112"/>
      <c r="BH256" s="112"/>
      <c r="BI256" s="112"/>
      <c r="BJ256" s="112"/>
      <c r="BK256" s="112"/>
      <c r="BL256" s="112"/>
      <c r="BM256" s="112"/>
      <c r="BN256" s="112"/>
      <c r="BO256" s="116"/>
      <c r="BP256" s="114">
        <f t="shared" si="419"/>
        <v>0</v>
      </c>
      <c r="BQ256" s="111"/>
      <c r="BR256" s="116"/>
      <c r="BS256" s="110">
        <f t="shared" si="420"/>
        <v>0</v>
      </c>
      <c r="BT256" s="111"/>
      <c r="BU256" s="116"/>
    </row>
    <row r="257" spans="1:73" s="2" customFormat="1" hidden="1" x14ac:dyDescent="0.25">
      <c r="A257" s="89"/>
      <c r="B257" s="106"/>
      <c r="C257" s="107"/>
      <c r="D257" s="108"/>
      <c r="E257" s="108"/>
      <c r="F257" s="295"/>
      <c r="G257" s="94">
        <f t="shared" si="421"/>
        <v>0</v>
      </c>
      <c r="H257" s="110">
        <f t="shared" ref="H257:H268" si="423">SUM(I257:K257)</f>
        <v>0</v>
      </c>
      <c r="I257" s="111"/>
      <c r="J257" s="112"/>
      <c r="K257" s="113"/>
      <c r="L257" s="114">
        <f t="shared" si="409"/>
        <v>0</v>
      </c>
      <c r="M257" s="115"/>
      <c r="N257" s="116"/>
      <c r="O257" s="117">
        <f t="shared" si="410"/>
        <v>0</v>
      </c>
      <c r="P257" s="115"/>
      <c r="Q257" s="116"/>
      <c r="R257" s="117">
        <f t="shared" si="411"/>
        <v>0</v>
      </c>
      <c r="S257" s="115"/>
      <c r="T257" s="116"/>
      <c r="U257" s="118"/>
      <c r="V257" s="94">
        <f t="shared" si="422"/>
        <v>0</v>
      </c>
      <c r="W257" s="110">
        <f t="shared" si="413"/>
        <v>0</v>
      </c>
      <c r="X257" s="111"/>
      <c r="Y257" s="250"/>
      <c r="Z257" s="112"/>
      <c r="AA257" s="112"/>
      <c r="AB257" s="116"/>
      <c r="AC257" s="110">
        <f t="shared" si="414"/>
        <v>0</v>
      </c>
      <c r="AD257" s="111"/>
      <c r="AE257" s="116"/>
      <c r="AF257" s="110">
        <f t="shared" si="415"/>
        <v>0</v>
      </c>
      <c r="AG257" s="111"/>
      <c r="AH257" s="112"/>
      <c r="AI257" s="112"/>
      <c r="AJ257" s="112"/>
      <c r="AK257" s="112"/>
      <c r="AL257" s="116"/>
      <c r="AM257" s="110">
        <f t="shared" si="416"/>
        <v>0</v>
      </c>
      <c r="AN257" s="111"/>
      <c r="AO257" s="112"/>
      <c r="AP257" s="116"/>
      <c r="AQ257" s="110">
        <f t="shared" si="417"/>
        <v>0</v>
      </c>
      <c r="AR257" s="111"/>
      <c r="AS257" s="112"/>
      <c r="AT257" s="112"/>
      <c r="AU257" s="112"/>
      <c r="AV257" s="112"/>
      <c r="AW257" s="116"/>
      <c r="AX257" s="110">
        <f t="shared" si="418"/>
        <v>0</v>
      </c>
      <c r="AY257" s="111"/>
      <c r="AZ257" s="112"/>
      <c r="BA257" s="112"/>
      <c r="BB257" s="112"/>
      <c r="BC257" s="112"/>
      <c r="BD257" s="112"/>
      <c r="BE257" s="112"/>
      <c r="BF257" s="112"/>
      <c r="BG257" s="112"/>
      <c r="BH257" s="112"/>
      <c r="BI257" s="112"/>
      <c r="BJ257" s="112"/>
      <c r="BK257" s="112"/>
      <c r="BL257" s="112"/>
      <c r="BM257" s="112"/>
      <c r="BN257" s="112"/>
      <c r="BO257" s="116"/>
      <c r="BP257" s="114">
        <f t="shared" si="419"/>
        <v>0</v>
      </c>
      <c r="BQ257" s="111"/>
      <c r="BR257" s="116"/>
      <c r="BS257" s="110">
        <f t="shared" si="420"/>
        <v>0</v>
      </c>
      <c r="BT257" s="111"/>
      <c r="BU257" s="116"/>
    </row>
    <row r="258" spans="1:73" s="2" customFormat="1" hidden="1" x14ac:dyDescent="0.25">
      <c r="A258" s="89"/>
      <c r="B258" s="106"/>
      <c r="C258" s="107"/>
      <c r="D258" s="108"/>
      <c r="E258" s="108"/>
      <c r="F258" s="295"/>
      <c r="G258" s="94">
        <f t="shared" si="421"/>
        <v>0</v>
      </c>
      <c r="H258" s="110">
        <f t="shared" si="423"/>
        <v>0</v>
      </c>
      <c r="I258" s="111"/>
      <c r="J258" s="112"/>
      <c r="K258" s="113"/>
      <c r="L258" s="114">
        <f t="shared" si="409"/>
        <v>0</v>
      </c>
      <c r="M258" s="115"/>
      <c r="N258" s="116"/>
      <c r="O258" s="117">
        <f t="shared" si="410"/>
        <v>0</v>
      </c>
      <c r="P258" s="115"/>
      <c r="Q258" s="116"/>
      <c r="R258" s="117">
        <f t="shared" si="411"/>
        <v>0</v>
      </c>
      <c r="S258" s="115"/>
      <c r="T258" s="116"/>
      <c r="U258" s="118"/>
      <c r="V258" s="94">
        <f t="shared" si="422"/>
        <v>0</v>
      </c>
      <c r="W258" s="110">
        <f t="shared" si="413"/>
        <v>0</v>
      </c>
      <c r="X258" s="111"/>
      <c r="Y258" s="250"/>
      <c r="Z258" s="112"/>
      <c r="AA258" s="112"/>
      <c r="AB258" s="116"/>
      <c r="AC258" s="110">
        <f t="shared" si="414"/>
        <v>0</v>
      </c>
      <c r="AD258" s="111"/>
      <c r="AE258" s="116"/>
      <c r="AF258" s="110">
        <f t="shared" si="415"/>
        <v>0</v>
      </c>
      <c r="AG258" s="111"/>
      <c r="AH258" s="112"/>
      <c r="AI258" s="112"/>
      <c r="AJ258" s="112"/>
      <c r="AK258" s="112"/>
      <c r="AL258" s="116"/>
      <c r="AM258" s="110">
        <f t="shared" si="416"/>
        <v>0</v>
      </c>
      <c r="AN258" s="111"/>
      <c r="AO258" s="112"/>
      <c r="AP258" s="116"/>
      <c r="AQ258" s="110">
        <f t="shared" si="417"/>
        <v>0</v>
      </c>
      <c r="AR258" s="111"/>
      <c r="AS258" s="112"/>
      <c r="AT258" s="112"/>
      <c r="AU258" s="112"/>
      <c r="AV258" s="112"/>
      <c r="AW258" s="116"/>
      <c r="AX258" s="110">
        <f t="shared" si="418"/>
        <v>0</v>
      </c>
      <c r="AY258" s="111"/>
      <c r="AZ258" s="112"/>
      <c r="BA258" s="112"/>
      <c r="BB258" s="112"/>
      <c r="BC258" s="112"/>
      <c r="BD258" s="112"/>
      <c r="BE258" s="112"/>
      <c r="BF258" s="112"/>
      <c r="BG258" s="112"/>
      <c r="BH258" s="112"/>
      <c r="BI258" s="112"/>
      <c r="BJ258" s="112"/>
      <c r="BK258" s="112"/>
      <c r="BL258" s="112"/>
      <c r="BM258" s="112"/>
      <c r="BN258" s="112"/>
      <c r="BO258" s="116"/>
      <c r="BP258" s="114">
        <f t="shared" si="419"/>
        <v>0</v>
      </c>
      <c r="BQ258" s="111"/>
      <c r="BR258" s="116"/>
      <c r="BS258" s="110">
        <f t="shared" si="420"/>
        <v>0</v>
      </c>
      <c r="BT258" s="111"/>
      <c r="BU258" s="116"/>
    </row>
    <row r="259" spans="1:73" s="2" customFormat="1" hidden="1" x14ac:dyDescent="0.25">
      <c r="A259" s="89"/>
      <c r="B259" s="106"/>
      <c r="C259" s="107"/>
      <c r="D259" s="108"/>
      <c r="E259" s="108"/>
      <c r="F259" s="295"/>
      <c r="G259" s="94">
        <f t="shared" si="421"/>
        <v>0</v>
      </c>
      <c r="H259" s="110">
        <f t="shared" si="423"/>
        <v>0</v>
      </c>
      <c r="I259" s="111"/>
      <c r="J259" s="112"/>
      <c r="K259" s="113"/>
      <c r="L259" s="114">
        <f t="shared" si="409"/>
        <v>0</v>
      </c>
      <c r="M259" s="115"/>
      <c r="N259" s="116"/>
      <c r="O259" s="117">
        <f t="shared" si="410"/>
        <v>0</v>
      </c>
      <c r="P259" s="115"/>
      <c r="Q259" s="116"/>
      <c r="R259" s="117">
        <f t="shared" si="411"/>
        <v>0</v>
      </c>
      <c r="S259" s="115"/>
      <c r="T259" s="116"/>
      <c r="U259" s="118"/>
      <c r="V259" s="94">
        <f t="shared" si="422"/>
        <v>0</v>
      </c>
      <c r="W259" s="110">
        <f t="shared" si="413"/>
        <v>0</v>
      </c>
      <c r="X259" s="111"/>
      <c r="Y259" s="250"/>
      <c r="Z259" s="112"/>
      <c r="AA259" s="112"/>
      <c r="AB259" s="116"/>
      <c r="AC259" s="110">
        <f t="shared" si="414"/>
        <v>0</v>
      </c>
      <c r="AD259" s="111"/>
      <c r="AE259" s="116"/>
      <c r="AF259" s="110">
        <f t="shared" si="415"/>
        <v>0</v>
      </c>
      <c r="AG259" s="111"/>
      <c r="AH259" s="112"/>
      <c r="AI259" s="112"/>
      <c r="AJ259" s="112"/>
      <c r="AK259" s="112"/>
      <c r="AL259" s="116"/>
      <c r="AM259" s="110">
        <f t="shared" si="416"/>
        <v>0</v>
      </c>
      <c r="AN259" s="111"/>
      <c r="AO259" s="112"/>
      <c r="AP259" s="116"/>
      <c r="AQ259" s="110">
        <f t="shared" si="417"/>
        <v>0</v>
      </c>
      <c r="AR259" s="111"/>
      <c r="AS259" s="112"/>
      <c r="AT259" s="112"/>
      <c r="AU259" s="112"/>
      <c r="AV259" s="112"/>
      <c r="AW259" s="116"/>
      <c r="AX259" s="110">
        <f t="shared" si="418"/>
        <v>0</v>
      </c>
      <c r="AY259" s="111"/>
      <c r="AZ259" s="112"/>
      <c r="BA259" s="112"/>
      <c r="BB259" s="112"/>
      <c r="BC259" s="112"/>
      <c r="BD259" s="112"/>
      <c r="BE259" s="112"/>
      <c r="BF259" s="112"/>
      <c r="BG259" s="112"/>
      <c r="BH259" s="112"/>
      <c r="BI259" s="112"/>
      <c r="BJ259" s="112"/>
      <c r="BK259" s="112"/>
      <c r="BL259" s="112"/>
      <c r="BM259" s="112"/>
      <c r="BN259" s="112"/>
      <c r="BO259" s="116"/>
      <c r="BP259" s="114">
        <f t="shared" si="419"/>
        <v>0</v>
      </c>
      <c r="BQ259" s="111"/>
      <c r="BR259" s="116"/>
      <c r="BS259" s="110">
        <f t="shared" si="420"/>
        <v>0</v>
      </c>
      <c r="BT259" s="111"/>
      <c r="BU259" s="116"/>
    </row>
    <row r="260" spans="1:73" s="2" customFormat="1" hidden="1" x14ac:dyDescent="0.25">
      <c r="A260" s="89"/>
      <c r="B260" s="106"/>
      <c r="C260" s="107"/>
      <c r="D260" s="108"/>
      <c r="E260" s="108"/>
      <c r="F260" s="295"/>
      <c r="G260" s="94">
        <f t="shared" si="421"/>
        <v>0</v>
      </c>
      <c r="H260" s="110">
        <f t="shared" si="423"/>
        <v>0</v>
      </c>
      <c r="I260" s="111"/>
      <c r="J260" s="112"/>
      <c r="K260" s="113"/>
      <c r="L260" s="114">
        <f t="shared" si="409"/>
        <v>0</v>
      </c>
      <c r="M260" s="115"/>
      <c r="N260" s="116"/>
      <c r="O260" s="117">
        <f t="shared" si="410"/>
        <v>0</v>
      </c>
      <c r="P260" s="115"/>
      <c r="Q260" s="116"/>
      <c r="R260" s="117">
        <f t="shared" si="411"/>
        <v>0</v>
      </c>
      <c r="S260" s="115"/>
      <c r="T260" s="116"/>
      <c r="U260" s="118"/>
      <c r="V260" s="94">
        <f t="shared" si="422"/>
        <v>0</v>
      </c>
      <c r="W260" s="110">
        <f t="shared" si="413"/>
        <v>0</v>
      </c>
      <c r="X260" s="111"/>
      <c r="Y260" s="250"/>
      <c r="Z260" s="112"/>
      <c r="AA260" s="112"/>
      <c r="AB260" s="116"/>
      <c r="AC260" s="110">
        <f t="shared" si="414"/>
        <v>0</v>
      </c>
      <c r="AD260" s="111"/>
      <c r="AE260" s="116"/>
      <c r="AF260" s="110">
        <f t="shared" si="415"/>
        <v>0</v>
      </c>
      <c r="AG260" s="111"/>
      <c r="AH260" s="112"/>
      <c r="AI260" s="112"/>
      <c r="AJ260" s="112"/>
      <c r="AK260" s="112"/>
      <c r="AL260" s="116"/>
      <c r="AM260" s="110">
        <f t="shared" si="416"/>
        <v>0</v>
      </c>
      <c r="AN260" s="111"/>
      <c r="AO260" s="112"/>
      <c r="AP260" s="116"/>
      <c r="AQ260" s="110">
        <f t="shared" si="417"/>
        <v>0</v>
      </c>
      <c r="AR260" s="111"/>
      <c r="AS260" s="112"/>
      <c r="AT260" s="112"/>
      <c r="AU260" s="112"/>
      <c r="AV260" s="112"/>
      <c r="AW260" s="116"/>
      <c r="AX260" s="110">
        <f t="shared" si="418"/>
        <v>0</v>
      </c>
      <c r="AY260" s="111"/>
      <c r="AZ260" s="112"/>
      <c r="BA260" s="112"/>
      <c r="BB260" s="112"/>
      <c r="BC260" s="112"/>
      <c r="BD260" s="112"/>
      <c r="BE260" s="112"/>
      <c r="BF260" s="112"/>
      <c r="BG260" s="112"/>
      <c r="BH260" s="112"/>
      <c r="BI260" s="112"/>
      <c r="BJ260" s="112"/>
      <c r="BK260" s="112"/>
      <c r="BL260" s="112"/>
      <c r="BM260" s="112"/>
      <c r="BN260" s="112"/>
      <c r="BO260" s="116"/>
      <c r="BP260" s="114">
        <f t="shared" si="419"/>
        <v>0</v>
      </c>
      <c r="BQ260" s="111"/>
      <c r="BR260" s="116"/>
      <c r="BS260" s="110">
        <f t="shared" si="420"/>
        <v>0</v>
      </c>
      <c r="BT260" s="111"/>
      <c r="BU260" s="116"/>
    </row>
    <row r="261" spans="1:73" s="2" customFormat="1" hidden="1" x14ac:dyDescent="0.25">
      <c r="A261" s="89"/>
      <c r="B261" s="106"/>
      <c r="C261" s="107"/>
      <c r="D261" s="108"/>
      <c r="E261" s="108"/>
      <c r="F261" s="295"/>
      <c r="G261" s="94">
        <f t="shared" si="421"/>
        <v>0</v>
      </c>
      <c r="H261" s="110">
        <f t="shared" si="423"/>
        <v>0</v>
      </c>
      <c r="I261" s="111"/>
      <c r="J261" s="112"/>
      <c r="K261" s="113"/>
      <c r="L261" s="114">
        <f t="shared" si="409"/>
        <v>0</v>
      </c>
      <c r="M261" s="115"/>
      <c r="N261" s="116"/>
      <c r="O261" s="117">
        <f t="shared" si="410"/>
        <v>0</v>
      </c>
      <c r="P261" s="115"/>
      <c r="Q261" s="116"/>
      <c r="R261" s="117">
        <f t="shared" si="411"/>
        <v>0</v>
      </c>
      <c r="S261" s="115"/>
      <c r="T261" s="116"/>
      <c r="U261" s="118"/>
      <c r="V261" s="94">
        <f t="shared" si="422"/>
        <v>0</v>
      </c>
      <c r="W261" s="110">
        <f t="shared" si="413"/>
        <v>0</v>
      </c>
      <c r="X261" s="111"/>
      <c r="Y261" s="250"/>
      <c r="Z261" s="112"/>
      <c r="AA261" s="112"/>
      <c r="AB261" s="116"/>
      <c r="AC261" s="110">
        <f t="shared" si="414"/>
        <v>0</v>
      </c>
      <c r="AD261" s="111"/>
      <c r="AE261" s="116"/>
      <c r="AF261" s="110">
        <f t="shared" si="415"/>
        <v>0</v>
      </c>
      <c r="AG261" s="111"/>
      <c r="AH261" s="112"/>
      <c r="AI261" s="112"/>
      <c r="AJ261" s="112"/>
      <c r="AK261" s="112"/>
      <c r="AL261" s="116"/>
      <c r="AM261" s="110">
        <f t="shared" si="416"/>
        <v>0</v>
      </c>
      <c r="AN261" s="111"/>
      <c r="AO261" s="112"/>
      <c r="AP261" s="116"/>
      <c r="AQ261" s="110">
        <f t="shared" si="417"/>
        <v>0</v>
      </c>
      <c r="AR261" s="111"/>
      <c r="AS261" s="112"/>
      <c r="AT261" s="112"/>
      <c r="AU261" s="112"/>
      <c r="AV261" s="112"/>
      <c r="AW261" s="116"/>
      <c r="AX261" s="110">
        <f t="shared" si="418"/>
        <v>0</v>
      </c>
      <c r="AY261" s="111"/>
      <c r="AZ261" s="112"/>
      <c r="BA261" s="112"/>
      <c r="BB261" s="112"/>
      <c r="BC261" s="112"/>
      <c r="BD261" s="112"/>
      <c r="BE261" s="112"/>
      <c r="BF261" s="112"/>
      <c r="BG261" s="112"/>
      <c r="BH261" s="112"/>
      <c r="BI261" s="112"/>
      <c r="BJ261" s="112"/>
      <c r="BK261" s="112"/>
      <c r="BL261" s="112"/>
      <c r="BM261" s="112"/>
      <c r="BN261" s="112"/>
      <c r="BO261" s="116"/>
      <c r="BP261" s="114">
        <f t="shared" si="419"/>
        <v>0</v>
      </c>
      <c r="BQ261" s="111"/>
      <c r="BR261" s="116"/>
      <c r="BS261" s="110">
        <f t="shared" si="420"/>
        <v>0</v>
      </c>
      <c r="BT261" s="111"/>
      <c r="BU261" s="116"/>
    </row>
    <row r="262" spans="1:73" s="2" customFormat="1" hidden="1" x14ac:dyDescent="0.25">
      <c r="A262" s="89"/>
      <c r="B262" s="106"/>
      <c r="C262" s="107"/>
      <c r="D262" s="108"/>
      <c r="E262" s="108"/>
      <c r="F262" s="295"/>
      <c r="G262" s="94">
        <f t="shared" si="421"/>
        <v>0</v>
      </c>
      <c r="H262" s="110">
        <f t="shared" si="423"/>
        <v>0</v>
      </c>
      <c r="I262" s="111"/>
      <c r="J262" s="112"/>
      <c r="K262" s="113"/>
      <c r="L262" s="114">
        <f t="shared" si="409"/>
        <v>0</v>
      </c>
      <c r="M262" s="115"/>
      <c r="N262" s="116"/>
      <c r="O262" s="117">
        <f t="shared" si="410"/>
        <v>0</v>
      </c>
      <c r="P262" s="115"/>
      <c r="Q262" s="116"/>
      <c r="R262" s="117">
        <f t="shared" si="411"/>
        <v>0</v>
      </c>
      <c r="S262" s="115"/>
      <c r="T262" s="116"/>
      <c r="U262" s="118"/>
      <c r="V262" s="94">
        <f t="shared" si="422"/>
        <v>0</v>
      </c>
      <c r="W262" s="110">
        <f t="shared" si="413"/>
        <v>0</v>
      </c>
      <c r="X262" s="111"/>
      <c r="Y262" s="250"/>
      <c r="Z262" s="112"/>
      <c r="AA262" s="112"/>
      <c r="AB262" s="116"/>
      <c r="AC262" s="110">
        <f t="shared" si="414"/>
        <v>0</v>
      </c>
      <c r="AD262" s="111"/>
      <c r="AE262" s="116"/>
      <c r="AF262" s="110">
        <f t="shared" si="415"/>
        <v>0</v>
      </c>
      <c r="AG262" s="111"/>
      <c r="AH262" s="112"/>
      <c r="AI262" s="112"/>
      <c r="AJ262" s="112"/>
      <c r="AK262" s="112"/>
      <c r="AL262" s="116"/>
      <c r="AM262" s="110">
        <f t="shared" si="416"/>
        <v>0</v>
      </c>
      <c r="AN262" s="111"/>
      <c r="AO262" s="112"/>
      <c r="AP262" s="116"/>
      <c r="AQ262" s="110">
        <f t="shared" si="417"/>
        <v>0</v>
      </c>
      <c r="AR262" s="111"/>
      <c r="AS262" s="112"/>
      <c r="AT262" s="112"/>
      <c r="AU262" s="112"/>
      <c r="AV262" s="112"/>
      <c r="AW262" s="116"/>
      <c r="AX262" s="110">
        <f t="shared" si="418"/>
        <v>0</v>
      </c>
      <c r="AY262" s="111"/>
      <c r="AZ262" s="112"/>
      <c r="BA262" s="112"/>
      <c r="BB262" s="112"/>
      <c r="BC262" s="112"/>
      <c r="BD262" s="112"/>
      <c r="BE262" s="112"/>
      <c r="BF262" s="112"/>
      <c r="BG262" s="112"/>
      <c r="BH262" s="112"/>
      <c r="BI262" s="112"/>
      <c r="BJ262" s="112"/>
      <c r="BK262" s="112"/>
      <c r="BL262" s="112"/>
      <c r="BM262" s="112"/>
      <c r="BN262" s="112"/>
      <c r="BO262" s="116"/>
      <c r="BP262" s="114">
        <f t="shared" si="419"/>
        <v>0</v>
      </c>
      <c r="BQ262" s="111"/>
      <c r="BR262" s="116"/>
      <c r="BS262" s="110">
        <f t="shared" si="420"/>
        <v>0</v>
      </c>
      <c r="BT262" s="111"/>
      <c r="BU262" s="116"/>
    </row>
    <row r="263" spans="1:73" s="2" customFormat="1" hidden="1" x14ac:dyDescent="0.25">
      <c r="A263" s="89"/>
      <c r="B263" s="106"/>
      <c r="C263" s="107"/>
      <c r="D263" s="108"/>
      <c r="E263" s="108"/>
      <c r="F263" s="295"/>
      <c r="G263" s="94">
        <f t="shared" si="421"/>
        <v>0</v>
      </c>
      <c r="H263" s="110">
        <f t="shared" si="423"/>
        <v>0</v>
      </c>
      <c r="I263" s="111"/>
      <c r="J263" s="112"/>
      <c r="K263" s="113"/>
      <c r="L263" s="114">
        <f t="shared" si="409"/>
        <v>0</v>
      </c>
      <c r="M263" s="115"/>
      <c r="N263" s="116"/>
      <c r="O263" s="117">
        <f t="shared" si="410"/>
        <v>0</v>
      </c>
      <c r="P263" s="115"/>
      <c r="Q263" s="116"/>
      <c r="R263" s="117">
        <f t="shared" si="411"/>
        <v>0</v>
      </c>
      <c r="S263" s="115"/>
      <c r="T263" s="116"/>
      <c r="U263" s="118"/>
      <c r="V263" s="94">
        <f t="shared" si="422"/>
        <v>0</v>
      </c>
      <c r="W263" s="110">
        <f t="shared" si="413"/>
        <v>0</v>
      </c>
      <c r="X263" s="111"/>
      <c r="Y263" s="250"/>
      <c r="Z263" s="112"/>
      <c r="AA263" s="112"/>
      <c r="AB263" s="116"/>
      <c r="AC263" s="110">
        <f t="shared" si="414"/>
        <v>0</v>
      </c>
      <c r="AD263" s="111"/>
      <c r="AE263" s="116"/>
      <c r="AF263" s="110">
        <f t="shared" si="415"/>
        <v>0</v>
      </c>
      <c r="AG263" s="111"/>
      <c r="AH263" s="112"/>
      <c r="AI263" s="112"/>
      <c r="AJ263" s="112"/>
      <c r="AK263" s="112"/>
      <c r="AL263" s="116"/>
      <c r="AM263" s="110">
        <f t="shared" si="416"/>
        <v>0</v>
      </c>
      <c r="AN263" s="111"/>
      <c r="AO263" s="112"/>
      <c r="AP263" s="116"/>
      <c r="AQ263" s="110">
        <f t="shared" si="417"/>
        <v>0</v>
      </c>
      <c r="AR263" s="111"/>
      <c r="AS263" s="112"/>
      <c r="AT263" s="112"/>
      <c r="AU263" s="112"/>
      <c r="AV263" s="112"/>
      <c r="AW263" s="116"/>
      <c r="AX263" s="110">
        <f t="shared" si="418"/>
        <v>0</v>
      </c>
      <c r="AY263" s="111"/>
      <c r="AZ263" s="112"/>
      <c r="BA263" s="112"/>
      <c r="BB263" s="112"/>
      <c r="BC263" s="112"/>
      <c r="BD263" s="112"/>
      <c r="BE263" s="112"/>
      <c r="BF263" s="112"/>
      <c r="BG263" s="112"/>
      <c r="BH263" s="112"/>
      <c r="BI263" s="112"/>
      <c r="BJ263" s="112"/>
      <c r="BK263" s="112"/>
      <c r="BL263" s="112"/>
      <c r="BM263" s="112"/>
      <c r="BN263" s="112"/>
      <c r="BO263" s="116"/>
      <c r="BP263" s="114">
        <f t="shared" si="419"/>
        <v>0</v>
      </c>
      <c r="BQ263" s="111"/>
      <c r="BR263" s="116"/>
      <c r="BS263" s="110">
        <f t="shared" si="420"/>
        <v>0</v>
      </c>
      <c r="BT263" s="111"/>
      <c r="BU263" s="116"/>
    </row>
    <row r="264" spans="1:73" s="2" customFormat="1" hidden="1" x14ac:dyDescent="0.25">
      <c r="A264" s="89"/>
      <c r="B264" s="106"/>
      <c r="C264" s="107"/>
      <c r="D264" s="108"/>
      <c r="E264" s="108"/>
      <c r="F264" s="295"/>
      <c r="G264" s="94">
        <f t="shared" si="421"/>
        <v>0</v>
      </c>
      <c r="H264" s="110">
        <f t="shared" si="423"/>
        <v>0</v>
      </c>
      <c r="I264" s="111"/>
      <c r="J264" s="112"/>
      <c r="K264" s="113"/>
      <c r="L264" s="114">
        <f t="shared" si="409"/>
        <v>0</v>
      </c>
      <c r="M264" s="115"/>
      <c r="N264" s="116"/>
      <c r="O264" s="117">
        <f t="shared" si="410"/>
        <v>0</v>
      </c>
      <c r="P264" s="115"/>
      <c r="Q264" s="116"/>
      <c r="R264" s="117">
        <f t="shared" si="411"/>
        <v>0</v>
      </c>
      <c r="S264" s="115"/>
      <c r="T264" s="116"/>
      <c r="U264" s="118"/>
      <c r="V264" s="94">
        <f t="shared" si="422"/>
        <v>0</v>
      </c>
      <c r="W264" s="110">
        <f t="shared" si="413"/>
        <v>0</v>
      </c>
      <c r="X264" s="111"/>
      <c r="Y264" s="250"/>
      <c r="Z264" s="112"/>
      <c r="AA264" s="112"/>
      <c r="AB264" s="116"/>
      <c r="AC264" s="110">
        <f t="shared" si="414"/>
        <v>0</v>
      </c>
      <c r="AD264" s="111"/>
      <c r="AE264" s="116"/>
      <c r="AF264" s="110">
        <f t="shared" si="415"/>
        <v>0</v>
      </c>
      <c r="AG264" s="111"/>
      <c r="AH264" s="112"/>
      <c r="AI264" s="112"/>
      <c r="AJ264" s="112"/>
      <c r="AK264" s="112"/>
      <c r="AL264" s="116"/>
      <c r="AM264" s="110">
        <f t="shared" si="416"/>
        <v>0</v>
      </c>
      <c r="AN264" s="111"/>
      <c r="AO264" s="112"/>
      <c r="AP264" s="116"/>
      <c r="AQ264" s="110">
        <f t="shared" si="417"/>
        <v>0</v>
      </c>
      <c r="AR264" s="111"/>
      <c r="AS264" s="112"/>
      <c r="AT264" s="112"/>
      <c r="AU264" s="112"/>
      <c r="AV264" s="112"/>
      <c r="AW264" s="116"/>
      <c r="AX264" s="110">
        <f t="shared" si="418"/>
        <v>0</v>
      </c>
      <c r="AY264" s="111"/>
      <c r="AZ264" s="112"/>
      <c r="BA264" s="112"/>
      <c r="BB264" s="112"/>
      <c r="BC264" s="112"/>
      <c r="BD264" s="112"/>
      <c r="BE264" s="112"/>
      <c r="BF264" s="112"/>
      <c r="BG264" s="112"/>
      <c r="BH264" s="112"/>
      <c r="BI264" s="112"/>
      <c r="BJ264" s="112"/>
      <c r="BK264" s="112"/>
      <c r="BL264" s="112"/>
      <c r="BM264" s="112"/>
      <c r="BN264" s="112"/>
      <c r="BO264" s="116"/>
      <c r="BP264" s="114">
        <f t="shared" si="419"/>
        <v>0</v>
      </c>
      <c r="BQ264" s="111"/>
      <c r="BR264" s="116"/>
      <c r="BS264" s="110">
        <f t="shared" si="420"/>
        <v>0</v>
      </c>
      <c r="BT264" s="111"/>
      <c r="BU264" s="116"/>
    </row>
    <row r="265" spans="1:73" s="2" customFormat="1" hidden="1" x14ac:dyDescent="0.25">
      <c r="A265" s="89"/>
      <c r="B265" s="106"/>
      <c r="C265" s="107"/>
      <c r="D265" s="108"/>
      <c r="E265" s="108"/>
      <c r="F265" s="295"/>
      <c r="G265" s="94">
        <f t="shared" si="421"/>
        <v>0</v>
      </c>
      <c r="H265" s="110">
        <f t="shared" si="423"/>
        <v>0</v>
      </c>
      <c r="I265" s="111"/>
      <c r="J265" s="112"/>
      <c r="K265" s="113"/>
      <c r="L265" s="114">
        <f t="shared" si="409"/>
        <v>0</v>
      </c>
      <c r="M265" s="115"/>
      <c r="N265" s="116"/>
      <c r="O265" s="117">
        <f t="shared" si="410"/>
        <v>0</v>
      </c>
      <c r="P265" s="115"/>
      <c r="Q265" s="116"/>
      <c r="R265" s="117">
        <f t="shared" si="411"/>
        <v>0</v>
      </c>
      <c r="S265" s="115"/>
      <c r="T265" s="116"/>
      <c r="U265" s="118"/>
      <c r="V265" s="94">
        <f t="shared" si="422"/>
        <v>0</v>
      </c>
      <c r="W265" s="110">
        <f t="shared" si="413"/>
        <v>0</v>
      </c>
      <c r="X265" s="111"/>
      <c r="Y265" s="250"/>
      <c r="Z265" s="112"/>
      <c r="AA265" s="112"/>
      <c r="AB265" s="116"/>
      <c r="AC265" s="110">
        <f t="shared" si="414"/>
        <v>0</v>
      </c>
      <c r="AD265" s="111"/>
      <c r="AE265" s="116"/>
      <c r="AF265" s="110">
        <f t="shared" si="415"/>
        <v>0</v>
      </c>
      <c r="AG265" s="111"/>
      <c r="AH265" s="112"/>
      <c r="AI265" s="112"/>
      <c r="AJ265" s="112"/>
      <c r="AK265" s="112"/>
      <c r="AL265" s="116"/>
      <c r="AM265" s="110">
        <f t="shared" si="416"/>
        <v>0</v>
      </c>
      <c r="AN265" s="111"/>
      <c r="AO265" s="112"/>
      <c r="AP265" s="116"/>
      <c r="AQ265" s="110">
        <f t="shared" si="417"/>
        <v>0</v>
      </c>
      <c r="AR265" s="111"/>
      <c r="AS265" s="112"/>
      <c r="AT265" s="112"/>
      <c r="AU265" s="112"/>
      <c r="AV265" s="112"/>
      <c r="AW265" s="116"/>
      <c r="AX265" s="110">
        <f t="shared" si="418"/>
        <v>0</v>
      </c>
      <c r="AY265" s="111"/>
      <c r="AZ265" s="112"/>
      <c r="BA265" s="112"/>
      <c r="BB265" s="112"/>
      <c r="BC265" s="112"/>
      <c r="BD265" s="112"/>
      <c r="BE265" s="112"/>
      <c r="BF265" s="112"/>
      <c r="BG265" s="112"/>
      <c r="BH265" s="112"/>
      <c r="BI265" s="112"/>
      <c r="BJ265" s="112"/>
      <c r="BK265" s="112"/>
      <c r="BL265" s="112"/>
      <c r="BM265" s="112"/>
      <c r="BN265" s="112"/>
      <c r="BO265" s="116"/>
      <c r="BP265" s="114">
        <f t="shared" si="419"/>
        <v>0</v>
      </c>
      <c r="BQ265" s="111"/>
      <c r="BR265" s="116"/>
      <c r="BS265" s="110">
        <f t="shared" si="420"/>
        <v>0</v>
      </c>
      <c r="BT265" s="111"/>
      <c r="BU265" s="116"/>
    </row>
    <row r="266" spans="1:73" s="2" customFormat="1" hidden="1" x14ac:dyDescent="0.25">
      <c r="A266" s="89"/>
      <c r="B266" s="106"/>
      <c r="C266" s="107"/>
      <c r="D266" s="108"/>
      <c r="E266" s="108"/>
      <c r="F266" s="295"/>
      <c r="G266" s="94">
        <f t="shared" si="421"/>
        <v>0</v>
      </c>
      <c r="H266" s="110">
        <f t="shared" si="423"/>
        <v>0</v>
      </c>
      <c r="I266" s="111"/>
      <c r="J266" s="112"/>
      <c r="K266" s="113"/>
      <c r="L266" s="114">
        <f t="shared" si="409"/>
        <v>0</v>
      </c>
      <c r="M266" s="115"/>
      <c r="N266" s="116"/>
      <c r="O266" s="117">
        <f t="shared" si="410"/>
        <v>0</v>
      </c>
      <c r="P266" s="115"/>
      <c r="Q266" s="116"/>
      <c r="R266" s="117">
        <f t="shared" si="411"/>
        <v>0</v>
      </c>
      <c r="S266" s="115"/>
      <c r="T266" s="116"/>
      <c r="U266" s="118"/>
      <c r="V266" s="94">
        <f t="shared" si="422"/>
        <v>0</v>
      </c>
      <c r="W266" s="110">
        <f t="shared" si="413"/>
        <v>0</v>
      </c>
      <c r="X266" s="111"/>
      <c r="Y266" s="250"/>
      <c r="Z266" s="112"/>
      <c r="AA266" s="112"/>
      <c r="AB266" s="116"/>
      <c r="AC266" s="110">
        <f t="shared" si="414"/>
        <v>0</v>
      </c>
      <c r="AD266" s="111"/>
      <c r="AE266" s="116"/>
      <c r="AF266" s="110">
        <f t="shared" si="415"/>
        <v>0</v>
      </c>
      <c r="AG266" s="111"/>
      <c r="AH266" s="112"/>
      <c r="AI266" s="112"/>
      <c r="AJ266" s="112"/>
      <c r="AK266" s="112"/>
      <c r="AL266" s="116"/>
      <c r="AM266" s="110">
        <f t="shared" si="416"/>
        <v>0</v>
      </c>
      <c r="AN266" s="111"/>
      <c r="AO266" s="112"/>
      <c r="AP266" s="116"/>
      <c r="AQ266" s="110">
        <f t="shared" si="417"/>
        <v>0</v>
      </c>
      <c r="AR266" s="111"/>
      <c r="AS266" s="112"/>
      <c r="AT266" s="112"/>
      <c r="AU266" s="112"/>
      <c r="AV266" s="112"/>
      <c r="AW266" s="116"/>
      <c r="AX266" s="110">
        <f t="shared" si="418"/>
        <v>0</v>
      </c>
      <c r="AY266" s="111"/>
      <c r="AZ266" s="112"/>
      <c r="BA266" s="112"/>
      <c r="BB266" s="112"/>
      <c r="BC266" s="112"/>
      <c r="BD266" s="112"/>
      <c r="BE266" s="112"/>
      <c r="BF266" s="112"/>
      <c r="BG266" s="112"/>
      <c r="BH266" s="112"/>
      <c r="BI266" s="112"/>
      <c r="BJ266" s="112"/>
      <c r="BK266" s="112"/>
      <c r="BL266" s="112"/>
      <c r="BM266" s="112"/>
      <c r="BN266" s="112"/>
      <c r="BO266" s="116"/>
      <c r="BP266" s="114">
        <f t="shared" si="419"/>
        <v>0</v>
      </c>
      <c r="BQ266" s="111"/>
      <c r="BR266" s="116"/>
      <c r="BS266" s="110">
        <f t="shared" si="420"/>
        <v>0</v>
      </c>
      <c r="BT266" s="111"/>
      <c r="BU266" s="116"/>
    </row>
    <row r="267" spans="1:73" s="2" customFormat="1" hidden="1" x14ac:dyDescent="0.25">
      <c r="A267" s="89"/>
      <c r="B267" s="106"/>
      <c r="C267" s="107"/>
      <c r="D267" s="108"/>
      <c r="E267" s="108"/>
      <c r="F267" s="295"/>
      <c r="G267" s="94">
        <f t="shared" si="421"/>
        <v>0</v>
      </c>
      <c r="H267" s="110">
        <f t="shared" si="423"/>
        <v>0</v>
      </c>
      <c r="I267" s="111"/>
      <c r="J267" s="112"/>
      <c r="K267" s="113"/>
      <c r="L267" s="114">
        <f t="shared" si="409"/>
        <v>0</v>
      </c>
      <c r="M267" s="115"/>
      <c r="N267" s="116"/>
      <c r="O267" s="117">
        <f t="shared" si="410"/>
        <v>0</v>
      </c>
      <c r="P267" s="115"/>
      <c r="Q267" s="116"/>
      <c r="R267" s="117">
        <f t="shared" si="411"/>
        <v>0</v>
      </c>
      <c r="S267" s="115"/>
      <c r="T267" s="116"/>
      <c r="U267" s="118"/>
      <c r="V267" s="94">
        <f>SUM(W267,AC267,AF267,AM267,AQ267,AX267,BP267,BS267)</f>
        <v>0</v>
      </c>
      <c r="W267" s="110">
        <f t="shared" si="413"/>
        <v>0</v>
      </c>
      <c r="X267" s="111"/>
      <c r="Y267" s="250"/>
      <c r="Z267" s="112"/>
      <c r="AA267" s="112"/>
      <c r="AB267" s="116"/>
      <c r="AC267" s="110">
        <f t="shared" si="414"/>
        <v>0</v>
      </c>
      <c r="AD267" s="111"/>
      <c r="AE267" s="116"/>
      <c r="AF267" s="110">
        <f t="shared" si="415"/>
        <v>0</v>
      </c>
      <c r="AG267" s="111"/>
      <c r="AH267" s="112"/>
      <c r="AI267" s="112"/>
      <c r="AJ267" s="112"/>
      <c r="AK267" s="112"/>
      <c r="AL267" s="116"/>
      <c r="AM267" s="110">
        <f t="shared" si="416"/>
        <v>0</v>
      </c>
      <c r="AN267" s="111"/>
      <c r="AO267" s="112"/>
      <c r="AP267" s="116"/>
      <c r="AQ267" s="110">
        <f t="shared" si="417"/>
        <v>0</v>
      </c>
      <c r="AR267" s="111"/>
      <c r="AS267" s="112"/>
      <c r="AT267" s="112"/>
      <c r="AU267" s="112"/>
      <c r="AV267" s="112"/>
      <c r="AW267" s="116"/>
      <c r="AX267" s="110">
        <f t="shared" si="418"/>
        <v>0</v>
      </c>
      <c r="AY267" s="111"/>
      <c r="AZ267" s="112"/>
      <c r="BA267" s="112"/>
      <c r="BB267" s="112"/>
      <c r="BC267" s="112"/>
      <c r="BD267" s="112"/>
      <c r="BE267" s="112"/>
      <c r="BF267" s="112"/>
      <c r="BG267" s="112"/>
      <c r="BH267" s="112"/>
      <c r="BI267" s="112"/>
      <c r="BJ267" s="112"/>
      <c r="BK267" s="112"/>
      <c r="BL267" s="112"/>
      <c r="BM267" s="112"/>
      <c r="BN267" s="112"/>
      <c r="BO267" s="116"/>
      <c r="BP267" s="114">
        <f>SUM(BQ267:BR267)</f>
        <v>0</v>
      </c>
      <c r="BQ267" s="111"/>
      <c r="BR267" s="116"/>
      <c r="BS267" s="110">
        <f>SUM(BT267:BU267)</f>
        <v>0</v>
      </c>
      <c r="BT267" s="111"/>
      <c r="BU267" s="116"/>
    </row>
    <row r="268" spans="1:73" s="2" customFormat="1" ht="15.75" hidden="1" thickBot="1" x14ac:dyDescent="0.3">
      <c r="A268" s="135"/>
      <c r="B268" s="120"/>
      <c r="C268" s="121"/>
      <c r="D268" s="122"/>
      <c r="E268" s="122"/>
      <c r="F268" s="296"/>
      <c r="G268" s="124">
        <f t="shared" si="421"/>
        <v>0</v>
      </c>
      <c r="H268" s="125">
        <f t="shared" si="423"/>
        <v>0</v>
      </c>
      <c r="I268" s="126"/>
      <c r="J268" s="127"/>
      <c r="K268" s="128"/>
      <c r="L268" s="129">
        <f t="shared" si="409"/>
        <v>0</v>
      </c>
      <c r="M268" s="125"/>
      <c r="N268" s="130"/>
      <c r="O268" s="131">
        <f t="shared" si="410"/>
        <v>0</v>
      </c>
      <c r="P268" s="125"/>
      <c r="Q268" s="130"/>
      <c r="R268" s="131">
        <f t="shared" si="411"/>
        <v>0</v>
      </c>
      <c r="S268" s="125"/>
      <c r="T268" s="130"/>
      <c r="U268" s="132"/>
      <c r="V268" s="133">
        <f t="shared" ref="V268" si="424">SUM(W268,AC268,AF268,AM268,AQ268,AX268,BP268,BS268)</f>
        <v>0</v>
      </c>
      <c r="W268" s="125">
        <f t="shared" si="413"/>
        <v>0</v>
      </c>
      <c r="X268" s="126"/>
      <c r="Y268" s="251"/>
      <c r="Z268" s="127"/>
      <c r="AA268" s="127"/>
      <c r="AB268" s="130"/>
      <c r="AC268" s="125">
        <f t="shared" si="414"/>
        <v>0</v>
      </c>
      <c r="AD268" s="126"/>
      <c r="AE268" s="130"/>
      <c r="AF268" s="125">
        <f t="shared" si="415"/>
        <v>0</v>
      </c>
      <c r="AG268" s="126"/>
      <c r="AH268" s="127"/>
      <c r="AI268" s="127"/>
      <c r="AJ268" s="127"/>
      <c r="AK268" s="127"/>
      <c r="AL268" s="130"/>
      <c r="AM268" s="125">
        <f t="shared" si="416"/>
        <v>0</v>
      </c>
      <c r="AN268" s="126"/>
      <c r="AO268" s="127"/>
      <c r="AP268" s="130"/>
      <c r="AQ268" s="125">
        <f t="shared" si="417"/>
        <v>0</v>
      </c>
      <c r="AR268" s="126"/>
      <c r="AS268" s="127"/>
      <c r="AT268" s="127"/>
      <c r="AU268" s="127"/>
      <c r="AV268" s="127"/>
      <c r="AW268" s="130"/>
      <c r="AX268" s="125">
        <f t="shared" si="418"/>
        <v>0</v>
      </c>
      <c r="AY268" s="126"/>
      <c r="AZ268" s="127"/>
      <c r="BA268" s="127"/>
      <c r="BB268" s="127"/>
      <c r="BC268" s="127"/>
      <c r="BD268" s="127"/>
      <c r="BE268" s="127"/>
      <c r="BF268" s="127"/>
      <c r="BG268" s="127"/>
      <c r="BH268" s="127"/>
      <c r="BI268" s="127"/>
      <c r="BJ268" s="127"/>
      <c r="BK268" s="127"/>
      <c r="BL268" s="127"/>
      <c r="BM268" s="127"/>
      <c r="BN268" s="127"/>
      <c r="BO268" s="130"/>
      <c r="BP268" s="134">
        <f t="shared" ref="BP268" si="425">SUM(BQ268:BR268)</f>
        <v>0</v>
      </c>
      <c r="BQ268" s="126"/>
      <c r="BR268" s="130"/>
      <c r="BS268" s="125">
        <f t="shared" ref="BS268" si="426">SUM(BT268:BU268)</f>
        <v>0</v>
      </c>
      <c r="BT268" s="126"/>
      <c r="BU268" s="136"/>
    </row>
    <row r="269" spans="1:73" s="59" customFormat="1" ht="14.25" hidden="1" x14ac:dyDescent="0.25">
      <c r="A269" s="74" t="s">
        <v>25</v>
      </c>
      <c r="B269" s="75"/>
      <c r="C269" s="76"/>
      <c r="D269" s="77"/>
      <c r="E269" s="77"/>
      <c r="F269" s="297"/>
      <c r="G269" s="79">
        <f>SUM(G270:G286)</f>
        <v>0</v>
      </c>
      <c r="H269" s="80">
        <f>SUM(I269:K269)</f>
        <v>0</v>
      </c>
      <c r="I269" s="81">
        <f>SUM(I270:I286)</f>
        <v>0</v>
      </c>
      <c r="J269" s="82">
        <f t="shared" ref="J269:U269" si="427">SUM(J270:J286)</f>
        <v>0</v>
      </c>
      <c r="K269" s="83">
        <f t="shared" si="427"/>
        <v>0</v>
      </c>
      <c r="L269" s="84">
        <f t="shared" si="427"/>
        <v>0</v>
      </c>
      <c r="M269" s="81">
        <f t="shared" si="427"/>
        <v>0</v>
      </c>
      <c r="N269" s="86">
        <f t="shared" si="427"/>
        <v>0</v>
      </c>
      <c r="O269" s="84">
        <f t="shared" si="427"/>
        <v>0</v>
      </c>
      <c r="P269" s="81">
        <f t="shared" si="427"/>
        <v>0</v>
      </c>
      <c r="Q269" s="86">
        <f t="shared" si="427"/>
        <v>0</v>
      </c>
      <c r="R269" s="84">
        <f t="shared" si="427"/>
        <v>0</v>
      </c>
      <c r="S269" s="81">
        <f t="shared" si="427"/>
        <v>0</v>
      </c>
      <c r="T269" s="86">
        <f t="shared" si="427"/>
        <v>0</v>
      </c>
      <c r="U269" s="87">
        <f t="shared" si="427"/>
        <v>0</v>
      </c>
      <c r="V269" s="79">
        <f>SUM(V270:V286)</f>
        <v>0</v>
      </c>
      <c r="W269" s="80">
        <f t="shared" ref="W269" si="428">SUM(W270:W286)</f>
        <v>0</v>
      </c>
      <c r="X269" s="81">
        <f>SUM(X270:X286)</f>
        <v>0</v>
      </c>
      <c r="Y269" s="85"/>
      <c r="Z269" s="82">
        <f t="shared" ref="Z269:BR269" si="429">SUM(Z270:Z286)</f>
        <v>0</v>
      </c>
      <c r="AA269" s="82">
        <f t="shared" si="429"/>
        <v>0</v>
      </c>
      <c r="AB269" s="86">
        <f t="shared" si="429"/>
        <v>0</v>
      </c>
      <c r="AC269" s="80">
        <f t="shared" si="429"/>
        <v>0</v>
      </c>
      <c r="AD269" s="81">
        <f t="shared" si="429"/>
        <v>0</v>
      </c>
      <c r="AE269" s="86">
        <f t="shared" si="429"/>
        <v>0</v>
      </c>
      <c r="AF269" s="80">
        <f t="shared" si="429"/>
        <v>0</v>
      </c>
      <c r="AG269" s="81">
        <f t="shared" si="429"/>
        <v>0</v>
      </c>
      <c r="AH269" s="82">
        <f t="shared" si="429"/>
        <v>0</v>
      </c>
      <c r="AI269" s="82">
        <f t="shared" si="429"/>
        <v>0</v>
      </c>
      <c r="AJ269" s="82">
        <f t="shared" si="429"/>
        <v>0</v>
      </c>
      <c r="AK269" s="82">
        <f t="shared" si="429"/>
        <v>0</v>
      </c>
      <c r="AL269" s="86">
        <f t="shared" si="429"/>
        <v>0</v>
      </c>
      <c r="AM269" s="80">
        <f t="shared" si="429"/>
        <v>0</v>
      </c>
      <c r="AN269" s="81">
        <f t="shared" si="429"/>
        <v>0</v>
      </c>
      <c r="AO269" s="82">
        <f t="shared" si="429"/>
        <v>0</v>
      </c>
      <c r="AP269" s="86">
        <f t="shared" si="429"/>
        <v>0</v>
      </c>
      <c r="AQ269" s="80">
        <f t="shared" si="429"/>
        <v>0</v>
      </c>
      <c r="AR269" s="81">
        <f t="shared" si="429"/>
        <v>0</v>
      </c>
      <c r="AS269" s="82">
        <f t="shared" si="429"/>
        <v>0</v>
      </c>
      <c r="AT269" s="82">
        <f t="shared" si="429"/>
        <v>0</v>
      </c>
      <c r="AU269" s="82">
        <f t="shared" si="429"/>
        <v>0</v>
      </c>
      <c r="AV269" s="82">
        <f t="shared" si="429"/>
        <v>0</v>
      </c>
      <c r="AW269" s="86">
        <f t="shared" si="429"/>
        <v>0</v>
      </c>
      <c r="AX269" s="80">
        <f t="shared" si="429"/>
        <v>0</v>
      </c>
      <c r="AY269" s="81">
        <f t="shared" si="429"/>
        <v>0</v>
      </c>
      <c r="AZ269" s="82">
        <f t="shared" si="429"/>
        <v>0</v>
      </c>
      <c r="BA269" s="82">
        <f t="shared" si="429"/>
        <v>0</v>
      </c>
      <c r="BB269" s="82">
        <f t="shared" si="429"/>
        <v>0</v>
      </c>
      <c r="BC269" s="82">
        <f t="shared" si="429"/>
        <v>0</v>
      </c>
      <c r="BD269" s="82">
        <f t="shared" si="429"/>
        <v>0</v>
      </c>
      <c r="BE269" s="82">
        <f t="shared" si="429"/>
        <v>0</v>
      </c>
      <c r="BF269" s="82">
        <f t="shared" si="429"/>
        <v>0</v>
      </c>
      <c r="BG269" s="82">
        <f t="shared" si="429"/>
        <v>0</v>
      </c>
      <c r="BH269" s="82">
        <f t="shared" si="429"/>
        <v>0</v>
      </c>
      <c r="BI269" s="82">
        <f t="shared" si="429"/>
        <v>0</v>
      </c>
      <c r="BJ269" s="82">
        <f t="shared" si="429"/>
        <v>0</v>
      </c>
      <c r="BK269" s="82">
        <f t="shared" si="429"/>
        <v>0</v>
      </c>
      <c r="BL269" s="82">
        <f t="shared" si="429"/>
        <v>0</v>
      </c>
      <c r="BM269" s="82"/>
      <c r="BN269" s="82">
        <f t="shared" si="429"/>
        <v>0</v>
      </c>
      <c r="BO269" s="86">
        <f t="shared" si="429"/>
        <v>0</v>
      </c>
      <c r="BP269" s="84">
        <f t="shared" si="429"/>
        <v>0</v>
      </c>
      <c r="BQ269" s="81">
        <f t="shared" si="429"/>
        <v>0</v>
      </c>
      <c r="BR269" s="86">
        <f t="shared" si="429"/>
        <v>0</v>
      </c>
      <c r="BS269" s="80">
        <f>SUM(BS270:BS286)</f>
        <v>0</v>
      </c>
      <c r="BT269" s="81">
        <f>SUM(BT270:BT286)</f>
        <v>0</v>
      </c>
      <c r="BU269" s="86">
        <f t="shared" ref="BU269" si="430">SUM(BU270:BU286)</f>
        <v>0</v>
      </c>
    </row>
    <row r="270" spans="1:73" s="2" customFormat="1" hidden="1" x14ac:dyDescent="0.25">
      <c r="A270" s="89"/>
      <c r="B270" s="90"/>
      <c r="C270" s="91"/>
      <c r="D270" s="92"/>
      <c r="E270" s="92"/>
      <c r="F270" s="298"/>
      <c r="G270" s="94">
        <f>SUM(U270,R270,O270,L270,H270)</f>
        <v>0</v>
      </c>
      <c r="H270" s="95">
        <f>SUM(I270:K270)</f>
        <v>0</v>
      </c>
      <c r="I270" s="96"/>
      <c r="J270" s="97"/>
      <c r="K270" s="98"/>
      <c r="L270" s="99">
        <f>SUM(M270:N270)</f>
        <v>0</v>
      </c>
      <c r="M270" s="100"/>
      <c r="N270" s="101"/>
      <c r="O270" s="102">
        <f>SUM(P270:Q270)</f>
        <v>0</v>
      </c>
      <c r="P270" s="100"/>
      <c r="Q270" s="101"/>
      <c r="R270" s="102">
        <f>SUM(S270:T270)</f>
        <v>0</v>
      </c>
      <c r="S270" s="100"/>
      <c r="T270" s="101"/>
      <c r="U270" s="103"/>
      <c r="V270" s="104">
        <f>SUM(W270,AC270,AF270,AM270,AQ270,AX270,BP270,BS270)</f>
        <v>0</v>
      </c>
      <c r="W270" s="95">
        <f>SUM(X270:AB270)</f>
        <v>0</v>
      </c>
      <c r="X270" s="96"/>
      <c r="Y270" s="249"/>
      <c r="Z270" s="97"/>
      <c r="AA270" s="97"/>
      <c r="AB270" s="101"/>
      <c r="AC270" s="95">
        <f>SUM(AD270:AE270)</f>
        <v>0</v>
      </c>
      <c r="AD270" s="96"/>
      <c r="AE270" s="101"/>
      <c r="AF270" s="95">
        <f>SUM(AG270:AL270)</f>
        <v>0</v>
      </c>
      <c r="AG270" s="96"/>
      <c r="AH270" s="97"/>
      <c r="AI270" s="97"/>
      <c r="AJ270" s="97"/>
      <c r="AK270" s="97"/>
      <c r="AL270" s="101"/>
      <c r="AM270" s="95">
        <f>SUM(AN270:AP270)</f>
        <v>0</v>
      </c>
      <c r="AN270" s="96"/>
      <c r="AO270" s="97"/>
      <c r="AP270" s="101"/>
      <c r="AQ270" s="95">
        <f>SUM(AR270:AW270)</f>
        <v>0</v>
      </c>
      <c r="AR270" s="96"/>
      <c r="AS270" s="97"/>
      <c r="AT270" s="97"/>
      <c r="AU270" s="97"/>
      <c r="AV270" s="97"/>
      <c r="AW270" s="101"/>
      <c r="AX270" s="95">
        <f>SUM(AY270:BO270)</f>
        <v>0</v>
      </c>
      <c r="AY270" s="96"/>
      <c r="AZ270" s="97"/>
      <c r="BA270" s="97"/>
      <c r="BB270" s="97"/>
      <c r="BC270" s="97"/>
      <c r="BD270" s="97"/>
      <c r="BE270" s="97"/>
      <c r="BF270" s="97"/>
      <c r="BG270" s="97"/>
      <c r="BH270" s="97"/>
      <c r="BI270" s="97"/>
      <c r="BJ270" s="97"/>
      <c r="BK270" s="97"/>
      <c r="BL270" s="97"/>
      <c r="BM270" s="97"/>
      <c r="BN270" s="97"/>
      <c r="BO270" s="101"/>
      <c r="BP270" s="99">
        <f>SUM(BQ270:BR270)</f>
        <v>0</v>
      </c>
      <c r="BQ270" s="96"/>
      <c r="BR270" s="101"/>
      <c r="BS270" s="95">
        <f>SUM(BT270:BU270)</f>
        <v>0</v>
      </c>
      <c r="BT270" s="96"/>
      <c r="BU270" s="101"/>
    </row>
    <row r="271" spans="1:73" s="2" customFormat="1" hidden="1" x14ac:dyDescent="0.25">
      <c r="A271" s="89"/>
      <c r="B271" s="106"/>
      <c r="C271" s="107"/>
      <c r="D271" s="108"/>
      <c r="E271" s="108"/>
      <c r="F271" s="295"/>
      <c r="G271" s="94">
        <f>SUM(U271,R271,O271,L271,H271)</f>
        <v>0</v>
      </c>
      <c r="H271" s="110">
        <f t="shared" ref="H271:H273" si="431">SUM(I271:K271)</f>
        <v>0</v>
      </c>
      <c r="I271" s="111"/>
      <c r="J271" s="112"/>
      <c r="K271" s="113"/>
      <c r="L271" s="114">
        <f t="shared" ref="L271:L286" si="432">SUM(M271:N271)</f>
        <v>0</v>
      </c>
      <c r="M271" s="115"/>
      <c r="N271" s="116"/>
      <c r="O271" s="117">
        <f t="shared" ref="O271:O286" si="433">SUM(P271:Q271)</f>
        <v>0</v>
      </c>
      <c r="P271" s="115"/>
      <c r="Q271" s="116"/>
      <c r="R271" s="117">
        <f t="shared" ref="R271:R286" si="434">SUM(S271:T271)</f>
        <v>0</v>
      </c>
      <c r="S271" s="115"/>
      <c r="T271" s="116"/>
      <c r="U271" s="118"/>
      <c r="V271" s="94">
        <f t="shared" ref="V271:V272" si="435">SUM(W271,AC271,AF271,AM271,AQ271,AX271,BP271,BS271)</f>
        <v>0</v>
      </c>
      <c r="W271" s="110">
        <f t="shared" ref="W271:W286" si="436">SUM(X271:AB271)</f>
        <v>0</v>
      </c>
      <c r="X271" s="111"/>
      <c r="Y271" s="250"/>
      <c r="Z271" s="112"/>
      <c r="AA271" s="112"/>
      <c r="AB271" s="116"/>
      <c r="AC271" s="110">
        <f t="shared" ref="AC271:AC286" si="437">SUM(AD271:AE271)</f>
        <v>0</v>
      </c>
      <c r="AD271" s="111"/>
      <c r="AE271" s="116"/>
      <c r="AF271" s="110">
        <f t="shared" ref="AF271:AF286" si="438">SUM(AG271:AL271)</f>
        <v>0</v>
      </c>
      <c r="AG271" s="111"/>
      <c r="AH271" s="112"/>
      <c r="AI271" s="112"/>
      <c r="AJ271" s="112"/>
      <c r="AK271" s="112"/>
      <c r="AL271" s="116"/>
      <c r="AM271" s="110">
        <f t="shared" ref="AM271:AM286" si="439">SUM(AN271:AP271)</f>
        <v>0</v>
      </c>
      <c r="AN271" s="111"/>
      <c r="AO271" s="112"/>
      <c r="AP271" s="116"/>
      <c r="AQ271" s="110">
        <f t="shared" ref="AQ271:AQ286" si="440">SUM(AR271:AW271)</f>
        <v>0</v>
      </c>
      <c r="AR271" s="111"/>
      <c r="AS271" s="112"/>
      <c r="AT271" s="112"/>
      <c r="AU271" s="112"/>
      <c r="AV271" s="112"/>
      <c r="AW271" s="116"/>
      <c r="AX271" s="110">
        <f t="shared" ref="AX271:AX286" si="441">SUM(AY271:BO271)</f>
        <v>0</v>
      </c>
      <c r="AY271" s="111"/>
      <c r="AZ271" s="112"/>
      <c r="BA271" s="112"/>
      <c r="BB271" s="112"/>
      <c r="BC271" s="112"/>
      <c r="BD271" s="112"/>
      <c r="BE271" s="112"/>
      <c r="BF271" s="112"/>
      <c r="BG271" s="112"/>
      <c r="BH271" s="112"/>
      <c r="BI271" s="112"/>
      <c r="BJ271" s="112"/>
      <c r="BK271" s="112"/>
      <c r="BL271" s="112"/>
      <c r="BM271" s="112"/>
      <c r="BN271" s="112"/>
      <c r="BO271" s="116"/>
      <c r="BP271" s="114">
        <f t="shared" ref="BP271:BP284" si="442">SUM(BQ271:BR271)</f>
        <v>0</v>
      </c>
      <c r="BQ271" s="111"/>
      <c r="BR271" s="116"/>
      <c r="BS271" s="110">
        <f t="shared" ref="BS271:BS284" si="443">SUM(BT271:BU271)</f>
        <v>0</v>
      </c>
      <c r="BT271" s="111"/>
      <c r="BU271" s="116"/>
    </row>
    <row r="272" spans="1:73" s="2" customFormat="1" hidden="1" x14ac:dyDescent="0.25">
      <c r="A272" s="89"/>
      <c r="B272" s="106"/>
      <c r="C272" s="107"/>
      <c r="D272" s="108"/>
      <c r="E272" s="108"/>
      <c r="F272" s="295"/>
      <c r="G272" s="94">
        <f>SUM(U272,R272,O272,L272,H272)</f>
        <v>0</v>
      </c>
      <c r="H272" s="110">
        <f t="shared" si="431"/>
        <v>0</v>
      </c>
      <c r="I272" s="111"/>
      <c r="J272" s="112"/>
      <c r="K272" s="113"/>
      <c r="L272" s="114">
        <f t="shared" si="432"/>
        <v>0</v>
      </c>
      <c r="M272" s="115"/>
      <c r="N272" s="116"/>
      <c r="O272" s="117">
        <f t="shared" si="433"/>
        <v>0</v>
      </c>
      <c r="P272" s="115"/>
      <c r="Q272" s="116"/>
      <c r="R272" s="117">
        <f t="shared" si="434"/>
        <v>0</v>
      </c>
      <c r="S272" s="115"/>
      <c r="T272" s="116"/>
      <c r="U272" s="118"/>
      <c r="V272" s="94">
        <f t="shared" si="435"/>
        <v>0</v>
      </c>
      <c r="W272" s="110">
        <f t="shared" si="436"/>
        <v>0</v>
      </c>
      <c r="X272" s="111"/>
      <c r="Y272" s="250"/>
      <c r="Z272" s="112"/>
      <c r="AA272" s="112"/>
      <c r="AB272" s="116"/>
      <c r="AC272" s="110">
        <f t="shared" si="437"/>
        <v>0</v>
      </c>
      <c r="AD272" s="111"/>
      <c r="AE272" s="116"/>
      <c r="AF272" s="110">
        <f t="shared" si="438"/>
        <v>0</v>
      </c>
      <c r="AG272" s="111"/>
      <c r="AH272" s="112"/>
      <c r="AI272" s="112"/>
      <c r="AJ272" s="112"/>
      <c r="AK272" s="112"/>
      <c r="AL272" s="116"/>
      <c r="AM272" s="110">
        <f t="shared" si="439"/>
        <v>0</v>
      </c>
      <c r="AN272" s="111"/>
      <c r="AO272" s="112"/>
      <c r="AP272" s="116"/>
      <c r="AQ272" s="110">
        <f t="shared" si="440"/>
        <v>0</v>
      </c>
      <c r="AR272" s="111"/>
      <c r="AS272" s="112"/>
      <c r="AT272" s="112"/>
      <c r="AU272" s="112"/>
      <c r="AV272" s="112"/>
      <c r="AW272" s="116"/>
      <c r="AX272" s="110">
        <f t="shared" si="441"/>
        <v>0</v>
      </c>
      <c r="AY272" s="111"/>
      <c r="AZ272" s="112"/>
      <c r="BA272" s="112"/>
      <c r="BB272" s="112"/>
      <c r="BC272" s="112"/>
      <c r="BD272" s="112"/>
      <c r="BE272" s="112"/>
      <c r="BF272" s="112"/>
      <c r="BG272" s="112"/>
      <c r="BH272" s="112"/>
      <c r="BI272" s="112"/>
      <c r="BJ272" s="112"/>
      <c r="BK272" s="112"/>
      <c r="BL272" s="112"/>
      <c r="BM272" s="112"/>
      <c r="BN272" s="112"/>
      <c r="BO272" s="116"/>
      <c r="BP272" s="114">
        <f t="shared" si="442"/>
        <v>0</v>
      </c>
      <c r="BQ272" s="111"/>
      <c r="BR272" s="116"/>
      <c r="BS272" s="110">
        <f t="shared" si="443"/>
        <v>0</v>
      </c>
      <c r="BT272" s="111"/>
      <c r="BU272" s="116"/>
    </row>
    <row r="273" spans="1:73" s="2" customFormat="1" hidden="1" x14ac:dyDescent="0.25">
      <c r="A273" s="89"/>
      <c r="B273" s="106"/>
      <c r="C273" s="107"/>
      <c r="D273" s="108"/>
      <c r="E273" s="108"/>
      <c r="F273" s="295"/>
      <c r="G273" s="94">
        <f t="shared" ref="G273:G286" si="444">SUM(U273,R273,O273,L273,H273)</f>
        <v>0</v>
      </c>
      <c r="H273" s="110">
        <f t="shared" si="431"/>
        <v>0</v>
      </c>
      <c r="I273" s="111"/>
      <c r="J273" s="112"/>
      <c r="K273" s="113"/>
      <c r="L273" s="114">
        <f t="shared" si="432"/>
        <v>0</v>
      </c>
      <c r="M273" s="115"/>
      <c r="N273" s="116"/>
      <c r="O273" s="117">
        <f t="shared" si="433"/>
        <v>0</v>
      </c>
      <c r="P273" s="115"/>
      <c r="Q273" s="116"/>
      <c r="R273" s="117">
        <f t="shared" si="434"/>
        <v>0</v>
      </c>
      <c r="S273" s="115"/>
      <c r="T273" s="116"/>
      <c r="U273" s="118"/>
      <c r="V273" s="94">
        <f>SUM(W273,AC273,AF273,AM273,AQ273,AX273,BP273,BS273)</f>
        <v>0</v>
      </c>
      <c r="W273" s="110">
        <f t="shared" si="436"/>
        <v>0</v>
      </c>
      <c r="X273" s="111"/>
      <c r="Y273" s="250"/>
      <c r="Z273" s="112"/>
      <c r="AA273" s="112"/>
      <c r="AB273" s="116"/>
      <c r="AC273" s="110">
        <f t="shared" si="437"/>
        <v>0</v>
      </c>
      <c r="AD273" s="111"/>
      <c r="AE273" s="116"/>
      <c r="AF273" s="110">
        <f t="shared" si="438"/>
        <v>0</v>
      </c>
      <c r="AG273" s="111"/>
      <c r="AH273" s="112"/>
      <c r="AI273" s="112"/>
      <c r="AJ273" s="112"/>
      <c r="AK273" s="112"/>
      <c r="AL273" s="116"/>
      <c r="AM273" s="110">
        <f t="shared" si="439"/>
        <v>0</v>
      </c>
      <c r="AN273" s="111"/>
      <c r="AO273" s="112"/>
      <c r="AP273" s="116"/>
      <c r="AQ273" s="110">
        <f t="shared" si="440"/>
        <v>0</v>
      </c>
      <c r="AR273" s="111"/>
      <c r="AS273" s="112"/>
      <c r="AT273" s="112"/>
      <c r="AU273" s="112"/>
      <c r="AV273" s="112"/>
      <c r="AW273" s="116"/>
      <c r="AX273" s="110">
        <f t="shared" si="441"/>
        <v>0</v>
      </c>
      <c r="AY273" s="111"/>
      <c r="AZ273" s="112"/>
      <c r="BA273" s="112"/>
      <c r="BB273" s="112"/>
      <c r="BC273" s="112"/>
      <c r="BD273" s="112"/>
      <c r="BE273" s="112"/>
      <c r="BF273" s="112"/>
      <c r="BG273" s="112"/>
      <c r="BH273" s="112"/>
      <c r="BI273" s="112"/>
      <c r="BJ273" s="112"/>
      <c r="BK273" s="112"/>
      <c r="BL273" s="112"/>
      <c r="BM273" s="112"/>
      <c r="BN273" s="112"/>
      <c r="BO273" s="116"/>
      <c r="BP273" s="114">
        <f t="shared" si="442"/>
        <v>0</v>
      </c>
      <c r="BQ273" s="111"/>
      <c r="BR273" s="116"/>
      <c r="BS273" s="110">
        <f t="shared" si="443"/>
        <v>0</v>
      </c>
      <c r="BT273" s="111"/>
      <c r="BU273" s="116"/>
    </row>
    <row r="274" spans="1:73" s="2" customFormat="1" hidden="1" x14ac:dyDescent="0.25">
      <c r="A274" s="89"/>
      <c r="B274" s="106"/>
      <c r="C274" s="107"/>
      <c r="D274" s="108"/>
      <c r="E274" s="108"/>
      <c r="F274" s="295"/>
      <c r="G274" s="94">
        <f>SUM(U274,R274,O274,L274,H274)</f>
        <v>0</v>
      </c>
      <c r="H274" s="110">
        <f>SUM(I274:K274)</f>
        <v>0</v>
      </c>
      <c r="I274" s="111"/>
      <c r="J274" s="112"/>
      <c r="K274" s="113"/>
      <c r="L274" s="114">
        <f t="shared" si="432"/>
        <v>0</v>
      </c>
      <c r="M274" s="115"/>
      <c r="N274" s="116"/>
      <c r="O274" s="117">
        <f t="shared" si="433"/>
        <v>0</v>
      </c>
      <c r="P274" s="115"/>
      <c r="Q274" s="116"/>
      <c r="R274" s="117">
        <f t="shared" si="434"/>
        <v>0</v>
      </c>
      <c r="S274" s="115"/>
      <c r="T274" s="116"/>
      <c r="U274" s="118"/>
      <c r="V274" s="94">
        <f t="shared" ref="V274:V284" si="445">SUM(W274,AC274,AF274,AM274,AQ274,AX274,BP274,BS274)</f>
        <v>0</v>
      </c>
      <c r="W274" s="110">
        <f t="shared" si="436"/>
        <v>0</v>
      </c>
      <c r="X274" s="111"/>
      <c r="Y274" s="250"/>
      <c r="Z274" s="112"/>
      <c r="AA274" s="112"/>
      <c r="AB274" s="116"/>
      <c r="AC274" s="110">
        <f t="shared" si="437"/>
        <v>0</v>
      </c>
      <c r="AD274" s="111"/>
      <c r="AE274" s="116"/>
      <c r="AF274" s="110">
        <f t="shared" si="438"/>
        <v>0</v>
      </c>
      <c r="AG274" s="111"/>
      <c r="AH274" s="112"/>
      <c r="AI274" s="112"/>
      <c r="AJ274" s="112"/>
      <c r="AK274" s="112"/>
      <c r="AL274" s="116"/>
      <c r="AM274" s="110">
        <f t="shared" si="439"/>
        <v>0</v>
      </c>
      <c r="AN274" s="111"/>
      <c r="AO274" s="112"/>
      <c r="AP274" s="116"/>
      <c r="AQ274" s="110">
        <f t="shared" si="440"/>
        <v>0</v>
      </c>
      <c r="AR274" s="111"/>
      <c r="AS274" s="112"/>
      <c r="AT274" s="112"/>
      <c r="AU274" s="112"/>
      <c r="AV274" s="112"/>
      <c r="AW274" s="116"/>
      <c r="AX274" s="110">
        <f t="shared" si="441"/>
        <v>0</v>
      </c>
      <c r="AY274" s="111"/>
      <c r="AZ274" s="112"/>
      <c r="BA274" s="112"/>
      <c r="BB274" s="112"/>
      <c r="BC274" s="112"/>
      <c r="BD274" s="112"/>
      <c r="BE274" s="112"/>
      <c r="BF274" s="112"/>
      <c r="BG274" s="112"/>
      <c r="BH274" s="112"/>
      <c r="BI274" s="112"/>
      <c r="BJ274" s="112"/>
      <c r="BK274" s="112"/>
      <c r="BL274" s="112"/>
      <c r="BM274" s="112"/>
      <c r="BN274" s="112"/>
      <c r="BO274" s="116"/>
      <c r="BP274" s="114">
        <f t="shared" si="442"/>
        <v>0</v>
      </c>
      <c r="BQ274" s="111"/>
      <c r="BR274" s="116"/>
      <c r="BS274" s="110">
        <f t="shared" si="443"/>
        <v>0</v>
      </c>
      <c r="BT274" s="111"/>
      <c r="BU274" s="116"/>
    </row>
    <row r="275" spans="1:73" s="2" customFormat="1" hidden="1" x14ac:dyDescent="0.25">
      <c r="A275" s="89"/>
      <c r="B275" s="106"/>
      <c r="C275" s="107"/>
      <c r="D275" s="108"/>
      <c r="E275" s="108"/>
      <c r="F275" s="295"/>
      <c r="G275" s="94">
        <f t="shared" si="444"/>
        <v>0</v>
      </c>
      <c r="H275" s="110">
        <f t="shared" ref="H275:H286" si="446">SUM(I275:K275)</f>
        <v>0</v>
      </c>
      <c r="I275" s="111"/>
      <c r="J275" s="112"/>
      <c r="K275" s="113"/>
      <c r="L275" s="114">
        <f t="shared" si="432"/>
        <v>0</v>
      </c>
      <c r="M275" s="115"/>
      <c r="N275" s="116"/>
      <c r="O275" s="117">
        <f t="shared" si="433"/>
        <v>0</v>
      </c>
      <c r="P275" s="115"/>
      <c r="Q275" s="116"/>
      <c r="R275" s="117">
        <f t="shared" si="434"/>
        <v>0</v>
      </c>
      <c r="S275" s="115"/>
      <c r="T275" s="116"/>
      <c r="U275" s="118"/>
      <c r="V275" s="94">
        <f t="shared" si="445"/>
        <v>0</v>
      </c>
      <c r="W275" s="110">
        <f t="shared" si="436"/>
        <v>0</v>
      </c>
      <c r="X275" s="111"/>
      <c r="Y275" s="250"/>
      <c r="Z275" s="112"/>
      <c r="AA275" s="112"/>
      <c r="AB275" s="116"/>
      <c r="AC275" s="110">
        <f t="shared" si="437"/>
        <v>0</v>
      </c>
      <c r="AD275" s="111"/>
      <c r="AE275" s="116"/>
      <c r="AF275" s="110">
        <f t="shared" si="438"/>
        <v>0</v>
      </c>
      <c r="AG275" s="111"/>
      <c r="AH275" s="112"/>
      <c r="AI275" s="112"/>
      <c r="AJ275" s="112"/>
      <c r="AK275" s="112"/>
      <c r="AL275" s="116"/>
      <c r="AM275" s="110">
        <f t="shared" si="439"/>
        <v>0</v>
      </c>
      <c r="AN275" s="111"/>
      <c r="AO275" s="112"/>
      <c r="AP275" s="116"/>
      <c r="AQ275" s="110">
        <f t="shared" si="440"/>
        <v>0</v>
      </c>
      <c r="AR275" s="111"/>
      <c r="AS275" s="112"/>
      <c r="AT275" s="112"/>
      <c r="AU275" s="112"/>
      <c r="AV275" s="112"/>
      <c r="AW275" s="116"/>
      <c r="AX275" s="110">
        <f t="shared" si="441"/>
        <v>0</v>
      </c>
      <c r="AY275" s="111"/>
      <c r="AZ275" s="112"/>
      <c r="BA275" s="112"/>
      <c r="BB275" s="112"/>
      <c r="BC275" s="112"/>
      <c r="BD275" s="112"/>
      <c r="BE275" s="112"/>
      <c r="BF275" s="112"/>
      <c r="BG275" s="112"/>
      <c r="BH275" s="112"/>
      <c r="BI275" s="112"/>
      <c r="BJ275" s="112"/>
      <c r="BK275" s="112"/>
      <c r="BL275" s="112"/>
      <c r="BM275" s="112"/>
      <c r="BN275" s="112"/>
      <c r="BO275" s="116"/>
      <c r="BP275" s="114">
        <f t="shared" si="442"/>
        <v>0</v>
      </c>
      <c r="BQ275" s="111"/>
      <c r="BR275" s="116"/>
      <c r="BS275" s="110">
        <f t="shared" si="443"/>
        <v>0</v>
      </c>
      <c r="BT275" s="111"/>
      <c r="BU275" s="116"/>
    </row>
    <row r="276" spans="1:73" s="2" customFormat="1" hidden="1" x14ac:dyDescent="0.25">
      <c r="A276" s="89"/>
      <c r="B276" s="106"/>
      <c r="C276" s="107"/>
      <c r="D276" s="108"/>
      <c r="E276" s="108"/>
      <c r="F276" s="295"/>
      <c r="G276" s="94">
        <f t="shared" si="444"/>
        <v>0</v>
      </c>
      <c r="H276" s="110">
        <f t="shared" si="446"/>
        <v>0</v>
      </c>
      <c r="I276" s="111"/>
      <c r="J276" s="112"/>
      <c r="K276" s="113"/>
      <c r="L276" s="114">
        <f t="shared" si="432"/>
        <v>0</v>
      </c>
      <c r="M276" s="115"/>
      <c r="N276" s="116"/>
      <c r="O276" s="117">
        <f t="shared" si="433"/>
        <v>0</v>
      </c>
      <c r="P276" s="115"/>
      <c r="Q276" s="116"/>
      <c r="R276" s="117">
        <f t="shared" si="434"/>
        <v>0</v>
      </c>
      <c r="S276" s="115"/>
      <c r="T276" s="116"/>
      <c r="U276" s="118"/>
      <c r="V276" s="94">
        <f t="shared" si="445"/>
        <v>0</v>
      </c>
      <c r="W276" s="110">
        <f t="shared" si="436"/>
        <v>0</v>
      </c>
      <c r="X276" s="111"/>
      <c r="Y276" s="250"/>
      <c r="Z276" s="112"/>
      <c r="AA276" s="112"/>
      <c r="AB276" s="116"/>
      <c r="AC276" s="110">
        <f t="shared" si="437"/>
        <v>0</v>
      </c>
      <c r="AD276" s="111"/>
      <c r="AE276" s="116"/>
      <c r="AF276" s="110">
        <f t="shared" si="438"/>
        <v>0</v>
      </c>
      <c r="AG276" s="111"/>
      <c r="AH276" s="112"/>
      <c r="AI276" s="112"/>
      <c r="AJ276" s="112"/>
      <c r="AK276" s="112"/>
      <c r="AL276" s="116"/>
      <c r="AM276" s="110">
        <f t="shared" si="439"/>
        <v>0</v>
      </c>
      <c r="AN276" s="111"/>
      <c r="AO276" s="112"/>
      <c r="AP276" s="116"/>
      <c r="AQ276" s="110">
        <f t="shared" si="440"/>
        <v>0</v>
      </c>
      <c r="AR276" s="111"/>
      <c r="AS276" s="112"/>
      <c r="AT276" s="112"/>
      <c r="AU276" s="112"/>
      <c r="AV276" s="112"/>
      <c r="AW276" s="116"/>
      <c r="AX276" s="110">
        <f t="shared" si="441"/>
        <v>0</v>
      </c>
      <c r="AY276" s="111"/>
      <c r="AZ276" s="112"/>
      <c r="BA276" s="112"/>
      <c r="BB276" s="112"/>
      <c r="BC276" s="112"/>
      <c r="BD276" s="112"/>
      <c r="BE276" s="112"/>
      <c r="BF276" s="112"/>
      <c r="BG276" s="112"/>
      <c r="BH276" s="112"/>
      <c r="BI276" s="112"/>
      <c r="BJ276" s="112"/>
      <c r="BK276" s="112"/>
      <c r="BL276" s="112"/>
      <c r="BM276" s="112"/>
      <c r="BN276" s="112"/>
      <c r="BO276" s="116"/>
      <c r="BP276" s="114">
        <f t="shared" si="442"/>
        <v>0</v>
      </c>
      <c r="BQ276" s="111"/>
      <c r="BR276" s="116"/>
      <c r="BS276" s="110">
        <f t="shared" si="443"/>
        <v>0</v>
      </c>
      <c r="BT276" s="111"/>
      <c r="BU276" s="116"/>
    </row>
    <row r="277" spans="1:73" s="2" customFormat="1" hidden="1" x14ac:dyDescent="0.25">
      <c r="A277" s="89"/>
      <c r="B277" s="106"/>
      <c r="C277" s="107"/>
      <c r="D277" s="108"/>
      <c r="E277" s="108"/>
      <c r="F277" s="295"/>
      <c r="G277" s="94">
        <f t="shared" si="444"/>
        <v>0</v>
      </c>
      <c r="H277" s="110">
        <f t="shared" si="446"/>
        <v>0</v>
      </c>
      <c r="I277" s="111"/>
      <c r="J277" s="112"/>
      <c r="K277" s="113"/>
      <c r="L277" s="114">
        <f t="shared" si="432"/>
        <v>0</v>
      </c>
      <c r="M277" s="115"/>
      <c r="N277" s="116"/>
      <c r="O277" s="117">
        <f t="shared" si="433"/>
        <v>0</v>
      </c>
      <c r="P277" s="115"/>
      <c r="Q277" s="116"/>
      <c r="R277" s="117">
        <f t="shared" si="434"/>
        <v>0</v>
      </c>
      <c r="S277" s="115"/>
      <c r="T277" s="116"/>
      <c r="U277" s="118"/>
      <c r="V277" s="94">
        <f t="shared" si="445"/>
        <v>0</v>
      </c>
      <c r="W277" s="110">
        <f t="shared" si="436"/>
        <v>0</v>
      </c>
      <c r="X277" s="111"/>
      <c r="Y277" s="250"/>
      <c r="Z277" s="112"/>
      <c r="AA277" s="112"/>
      <c r="AB277" s="116"/>
      <c r="AC277" s="110">
        <f t="shared" si="437"/>
        <v>0</v>
      </c>
      <c r="AD277" s="111"/>
      <c r="AE277" s="116"/>
      <c r="AF277" s="110">
        <f t="shared" si="438"/>
        <v>0</v>
      </c>
      <c r="AG277" s="111"/>
      <c r="AH277" s="112"/>
      <c r="AI277" s="112"/>
      <c r="AJ277" s="112"/>
      <c r="AK277" s="112"/>
      <c r="AL277" s="116"/>
      <c r="AM277" s="110">
        <f t="shared" si="439"/>
        <v>0</v>
      </c>
      <c r="AN277" s="111"/>
      <c r="AO277" s="112"/>
      <c r="AP277" s="116"/>
      <c r="AQ277" s="110">
        <f t="shared" si="440"/>
        <v>0</v>
      </c>
      <c r="AR277" s="111"/>
      <c r="AS277" s="112"/>
      <c r="AT277" s="112"/>
      <c r="AU277" s="112"/>
      <c r="AV277" s="112"/>
      <c r="AW277" s="116"/>
      <c r="AX277" s="110">
        <f t="shared" si="441"/>
        <v>0</v>
      </c>
      <c r="AY277" s="111"/>
      <c r="AZ277" s="112"/>
      <c r="BA277" s="112"/>
      <c r="BB277" s="112"/>
      <c r="BC277" s="112"/>
      <c r="BD277" s="112"/>
      <c r="BE277" s="112"/>
      <c r="BF277" s="112"/>
      <c r="BG277" s="112"/>
      <c r="BH277" s="112"/>
      <c r="BI277" s="112"/>
      <c r="BJ277" s="112"/>
      <c r="BK277" s="112"/>
      <c r="BL277" s="112"/>
      <c r="BM277" s="112"/>
      <c r="BN277" s="112"/>
      <c r="BO277" s="116"/>
      <c r="BP277" s="114">
        <f t="shared" si="442"/>
        <v>0</v>
      </c>
      <c r="BQ277" s="111"/>
      <c r="BR277" s="116"/>
      <c r="BS277" s="110">
        <f t="shared" si="443"/>
        <v>0</v>
      </c>
      <c r="BT277" s="111"/>
      <c r="BU277" s="116"/>
    </row>
    <row r="278" spans="1:73" s="2" customFormat="1" hidden="1" x14ac:dyDescent="0.25">
      <c r="A278" s="89"/>
      <c r="B278" s="106"/>
      <c r="C278" s="107"/>
      <c r="D278" s="108"/>
      <c r="E278" s="108"/>
      <c r="F278" s="295"/>
      <c r="G278" s="94">
        <f t="shared" si="444"/>
        <v>0</v>
      </c>
      <c r="H278" s="110">
        <f t="shared" si="446"/>
        <v>0</v>
      </c>
      <c r="I278" s="111"/>
      <c r="J278" s="112"/>
      <c r="K278" s="113"/>
      <c r="L278" s="114">
        <f t="shared" si="432"/>
        <v>0</v>
      </c>
      <c r="M278" s="115"/>
      <c r="N278" s="116"/>
      <c r="O278" s="117">
        <f t="shared" si="433"/>
        <v>0</v>
      </c>
      <c r="P278" s="115"/>
      <c r="Q278" s="116"/>
      <c r="R278" s="117">
        <f t="shared" si="434"/>
        <v>0</v>
      </c>
      <c r="S278" s="115"/>
      <c r="T278" s="116"/>
      <c r="U278" s="118"/>
      <c r="V278" s="94">
        <f t="shared" si="445"/>
        <v>0</v>
      </c>
      <c r="W278" s="110">
        <f t="shared" si="436"/>
        <v>0</v>
      </c>
      <c r="X278" s="111"/>
      <c r="Y278" s="250"/>
      <c r="Z278" s="112"/>
      <c r="AA278" s="112"/>
      <c r="AB278" s="116"/>
      <c r="AC278" s="110">
        <f t="shared" si="437"/>
        <v>0</v>
      </c>
      <c r="AD278" s="111"/>
      <c r="AE278" s="116"/>
      <c r="AF278" s="110">
        <f t="shared" si="438"/>
        <v>0</v>
      </c>
      <c r="AG278" s="111"/>
      <c r="AH278" s="112"/>
      <c r="AI278" s="112"/>
      <c r="AJ278" s="112"/>
      <c r="AK278" s="112"/>
      <c r="AL278" s="116"/>
      <c r="AM278" s="110">
        <f t="shared" si="439"/>
        <v>0</v>
      </c>
      <c r="AN278" s="111"/>
      <c r="AO278" s="112"/>
      <c r="AP278" s="116"/>
      <c r="AQ278" s="110">
        <f t="shared" si="440"/>
        <v>0</v>
      </c>
      <c r="AR278" s="111"/>
      <c r="AS278" s="112"/>
      <c r="AT278" s="112"/>
      <c r="AU278" s="112"/>
      <c r="AV278" s="112"/>
      <c r="AW278" s="116"/>
      <c r="AX278" s="110">
        <f t="shared" si="441"/>
        <v>0</v>
      </c>
      <c r="AY278" s="111"/>
      <c r="AZ278" s="112"/>
      <c r="BA278" s="112"/>
      <c r="BB278" s="112"/>
      <c r="BC278" s="112"/>
      <c r="BD278" s="112"/>
      <c r="BE278" s="112"/>
      <c r="BF278" s="112"/>
      <c r="BG278" s="112"/>
      <c r="BH278" s="112"/>
      <c r="BI278" s="112"/>
      <c r="BJ278" s="112"/>
      <c r="BK278" s="112"/>
      <c r="BL278" s="112"/>
      <c r="BM278" s="112"/>
      <c r="BN278" s="112"/>
      <c r="BO278" s="116"/>
      <c r="BP278" s="114">
        <f t="shared" si="442"/>
        <v>0</v>
      </c>
      <c r="BQ278" s="111"/>
      <c r="BR278" s="116"/>
      <c r="BS278" s="110">
        <f t="shared" si="443"/>
        <v>0</v>
      </c>
      <c r="BT278" s="111"/>
      <c r="BU278" s="116"/>
    </row>
    <row r="279" spans="1:73" s="2" customFormat="1" hidden="1" x14ac:dyDescent="0.25">
      <c r="A279" s="89"/>
      <c r="B279" s="106"/>
      <c r="C279" s="107"/>
      <c r="D279" s="108"/>
      <c r="E279" s="108"/>
      <c r="F279" s="295"/>
      <c r="G279" s="94">
        <f t="shared" si="444"/>
        <v>0</v>
      </c>
      <c r="H279" s="110">
        <f t="shared" si="446"/>
        <v>0</v>
      </c>
      <c r="I279" s="111"/>
      <c r="J279" s="112"/>
      <c r="K279" s="113"/>
      <c r="L279" s="114">
        <f t="shared" si="432"/>
        <v>0</v>
      </c>
      <c r="M279" s="115"/>
      <c r="N279" s="116"/>
      <c r="O279" s="117">
        <f t="shared" si="433"/>
        <v>0</v>
      </c>
      <c r="P279" s="115"/>
      <c r="Q279" s="116"/>
      <c r="R279" s="117">
        <f t="shared" si="434"/>
        <v>0</v>
      </c>
      <c r="S279" s="115"/>
      <c r="T279" s="116"/>
      <c r="U279" s="118"/>
      <c r="V279" s="94">
        <f t="shared" si="445"/>
        <v>0</v>
      </c>
      <c r="W279" s="110">
        <f t="shared" si="436"/>
        <v>0</v>
      </c>
      <c r="X279" s="111"/>
      <c r="Y279" s="250"/>
      <c r="Z279" s="112"/>
      <c r="AA279" s="112"/>
      <c r="AB279" s="116"/>
      <c r="AC279" s="110">
        <f t="shared" si="437"/>
        <v>0</v>
      </c>
      <c r="AD279" s="111"/>
      <c r="AE279" s="116"/>
      <c r="AF279" s="110">
        <f t="shared" si="438"/>
        <v>0</v>
      </c>
      <c r="AG279" s="111"/>
      <c r="AH279" s="112"/>
      <c r="AI279" s="112"/>
      <c r="AJ279" s="112"/>
      <c r="AK279" s="112"/>
      <c r="AL279" s="116"/>
      <c r="AM279" s="110">
        <f t="shared" si="439"/>
        <v>0</v>
      </c>
      <c r="AN279" s="111"/>
      <c r="AO279" s="112"/>
      <c r="AP279" s="116"/>
      <c r="AQ279" s="110">
        <f t="shared" si="440"/>
        <v>0</v>
      </c>
      <c r="AR279" s="111"/>
      <c r="AS279" s="112"/>
      <c r="AT279" s="112"/>
      <c r="AU279" s="112"/>
      <c r="AV279" s="112"/>
      <c r="AW279" s="116"/>
      <c r="AX279" s="110">
        <f t="shared" si="441"/>
        <v>0</v>
      </c>
      <c r="AY279" s="111"/>
      <c r="AZ279" s="112"/>
      <c r="BA279" s="112"/>
      <c r="BB279" s="112"/>
      <c r="BC279" s="112"/>
      <c r="BD279" s="112"/>
      <c r="BE279" s="112"/>
      <c r="BF279" s="112"/>
      <c r="BG279" s="112"/>
      <c r="BH279" s="112"/>
      <c r="BI279" s="112"/>
      <c r="BJ279" s="112"/>
      <c r="BK279" s="112"/>
      <c r="BL279" s="112"/>
      <c r="BM279" s="112"/>
      <c r="BN279" s="112"/>
      <c r="BO279" s="116"/>
      <c r="BP279" s="114">
        <f t="shared" si="442"/>
        <v>0</v>
      </c>
      <c r="BQ279" s="111"/>
      <c r="BR279" s="116"/>
      <c r="BS279" s="110">
        <f t="shared" si="443"/>
        <v>0</v>
      </c>
      <c r="BT279" s="111"/>
      <c r="BU279" s="116"/>
    </row>
    <row r="280" spans="1:73" s="2" customFormat="1" hidden="1" x14ac:dyDescent="0.25">
      <c r="A280" s="89"/>
      <c r="B280" s="106"/>
      <c r="C280" s="107"/>
      <c r="D280" s="108"/>
      <c r="E280" s="108"/>
      <c r="F280" s="295"/>
      <c r="G280" s="94">
        <f t="shared" si="444"/>
        <v>0</v>
      </c>
      <c r="H280" s="110">
        <f t="shared" si="446"/>
        <v>0</v>
      </c>
      <c r="I280" s="111"/>
      <c r="J280" s="112"/>
      <c r="K280" s="113"/>
      <c r="L280" s="114">
        <f t="shared" si="432"/>
        <v>0</v>
      </c>
      <c r="M280" s="115"/>
      <c r="N280" s="116"/>
      <c r="O280" s="117">
        <f t="shared" si="433"/>
        <v>0</v>
      </c>
      <c r="P280" s="115"/>
      <c r="Q280" s="116"/>
      <c r="R280" s="117">
        <f t="shared" si="434"/>
        <v>0</v>
      </c>
      <c r="S280" s="115"/>
      <c r="T280" s="116"/>
      <c r="U280" s="118"/>
      <c r="V280" s="94">
        <f t="shared" si="445"/>
        <v>0</v>
      </c>
      <c r="W280" s="110">
        <f t="shared" si="436"/>
        <v>0</v>
      </c>
      <c r="X280" s="111"/>
      <c r="Y280" s="250"/>
      <c r="Z280" s="112"/>
      <c r="AA280" s="112"/>
      <c r="AB280" s="116"/>
      <c r="AC280" s="110">
        <f t="shared" si="437"/>
        <v>0</v>
      </c>
      <c r="AD280" s="111"/>
      <c r="AE280" s="116"/>
      <c r="AF280" s="110">
        <f t="shared" si="438"/>
        <v>0</v>
      </c>
      <c r="AG280" s="111"/>
      <c r="AH280" s="112"/>
      <c r="AI280" s="112"/>
      <c r="AJ280" s="112"/>
      <c r="AK280" s="112"/>
      <c r="AL280" s="116"/>
      <c r="AM280" s="110">
        <f t="shared" si="439"/>
        <v>0</v>
      </c>
      <c r="AN280" s="111"/>
      <c r="AO280" s="112"/>
      <c r="AP280" s="116"/>
      <c r="AQ280" s="110">
        <f t="shared" si="440"/>
        <v>0</v>
      </c>
      <c r="AR280" s="111"/>
      <c r="AS280" s="112"/>
      <c r="AT280" s="112"/>
      <c r="AU280" s="112"/>
      <c r="AV280" s="112"/>
      <c r="AW280" s="116"/>
      <c r="AX280" s="110">
        <f t="shared" si="441"/>
        <v>0</v>
      </c>
      <c r="AY280" s="111"/>
      <c r="AZ280" s="112"/>
      <c r="BA280" s="112"/>
      <c r="BB280" s="112"/>
      <c r="BC280" s="112"/>
      <c r="BD280" s="112"/>
      <c r="BE280" s="112"/>
      <c r="BF280" s="112"/>
      <c r="BG280" s="112"/>
      <c r="BH280" s="112"/>
      <c r="BI280" s="112"/>
      <c r="BJ280" s="112"/>
      <c r="BK280" s="112"/>
      <c r="BL280" s="112"/>
      <c r="BM280" s="112"/>
      <c r="BN280" s="112"/>
      <c r="BO280" s="116"/>
      <c r="BP280" s="114">
        <f t="shared" si="442"/>
        <v>0</v>
      </c>
      <c r="BQ280" s="111"/>
      <c r="BR280" s="116"/>
      <c r="BS280" s="110">
        <f t="shared" si="443"/>
        <v>0</v>
      </c>
      <c r="BT280" s="111"/>
      <c r="BU280" s="116"/>
    </row>
    <row r="281" spans="1:73" s="2" customFormat="1" hidden="1" x14ac:dyDescent="0.25">
      <c r="A281" s="89"/>
      <c r="B281" s="106"/>
      <c r="C281" s="107"/>
      <c r="D281" s="108"/>
      <c r="E281" s="108"/>
      <c r="F281" s="295"/>
      <c r="G281" s="94">
        <f t="shared" si="444"/>
        <v>0</v>
      </c>
      <c r="H281" s="110">
        <f t="shared" si="446"/>
        <v>0</v>
      </c>
      <c r="I281" s="111"/>
      <c r="J281" s="112"/>
      <c r="K281" s="113"/>
      <c r="L281" s="114">
        <f t="shared" si="432"/>
        <v>0</v>
      </c>
      <c r="M281" s="115"/>
      <c r="N281" s="116"/>
      <c r="O281" s="117">
        <f t="shared" si="433"/>
        <v>0</v>
      </c>
      <c r="P281" s="115"/>
      <c r="Q281" s="116"/>
      <c r="R281" s="117">
        <f t="shared" si="434"/>
        <v>0</v>
      </c>
      <c r="S281" s="115"/>
      <c r="T281" s="116"/>
      <c r="U281" s="118"/>
      <c r="V281" s="94">
        <f t="shared" si="445"/>
        <v>0</v>
      </c>
      <c r="W281" s="110">
        <f t="shared" si="436"/>
        <v>0</v>
      </c>
      <c r="X281" s="111"/>
      <c r="Y281" s="250"/>
      <c r="Z281" s="112"/>
      <c r="AA281" s="112"/>
      <c r="AB281" s="116"/>
      <c r="AC281" s="110">
        <f t="shared" si="437"/>
        <v>0</v>
      </c>
      <c r="AD281" s="111"/>
      <c r="AE281" s="116"/>
      <c r="AF281" s="110">
        <f t="shared" si="438"/>
        <v>0</v>
      </c>
      <c r="AG281" s="111"/>
      <c r="AH281" s="112"/>
      <c r="AI281" s="112"/>
      <c r="AJ281" s="112"/>
      <c r="AK281" s="112"/>
      <c r="AL281" s="116"/>
      <c r="AM281" s="110">
        <f t="shared" si="439"/>
        <v>0</v>
      </c>
      <c r="AN281" s="111"/>
      <c r="AO281" s="112"/>
      <c r="AP281" s="116"/>
      <c r="AQ281" s="110">
        <f t="shared" si="440"/>
        <v>0</v>
      </c>
      <c r="AR281" s="111"/>
      <c r="AS281" s="112"/>
      <c r="AT281" s="112"/>
      <c r="AU281" s="112"/>
      <c r="AV281" s="112"/>
      <c r="AW281" s="116"/>
      <c r="AX281" s="110">
        <f t="shared" si="441"/>
        <v>0</v>
      </c>
      <c r="AY281" s="111"/>
      <c r="AZ281" s="112"/>
      <c r="BA281" s="112"/>
      <c r="BB281" s="112"/>
      <c r="BC281" s="112"/>
      <c r="BD281" s="112"/>
      <c r="BE281" s="112"/>
      <c r="BF281" s="112"/>
      <c r="BG281" s="112"/>
      <c r="BH281" s="112"/>
      <c r="BI281" s="112"/>
      <c r="BJ281" s="112"/>
      <c r="BK281" s="112"/>
      <c r="BL281" s="112"/>
      <c r="BM281" s="112"/>
      <c r="BN281" s="112"/>
      <c r="BO281" s="116"/>
      <c r="BP281" s="114">
        <f t="shared" si="442"/>
        <v>0</v>
      </c>
      <c r="BQ281" s="111"/>
      <c r="BR281" s="116"/>
      <c r="BS281" s="110">
        <f t="shared" si="443"/>
        <v>0</v>
      </c>
      <c r="BT281" s="111"/>
      <c r="BU281" s="116"/>
    </row>
    <row r="282" spans="1:73" s="2" customFormat="1" hidden="1" x14ac:dyDescent="0.25">
      <c r="A282" s="89"/>
      <c r="B282" s="106"/>
      <c r="C282" s="107"/>
      <c r="D282" s="108"/>
      <c r="E282" s="108"/>
      <c r="F282" s="295"/>
      <c r="G282" s="94">
        <f t="shared" si="444"/>
        <v>0</v>
      </c>
      <c r="H282" s="110">
        <f t="shared" si="446"/>
        <v>0</v>
      </c>
      <c r="I282" s="111"/>
      <c r="J282" s="112"/>
      <c r="K282" s="113"/>
      <c r="L282" s="114">
        <f t="shared" si="432"/>
        <v>0</v>
      </c>
      <c r="M282" s="115"/>
      <c r="N282" s="116"/>
      <c r="O282" s="117">
        <f t="shared" si="433"/>
        <v>0</v>
      </c>
      <c r="P282" s="115"/>
      <c r="Q282" s="116"/>
      <c r="R282" s="117">
        <f t="shared" si="434"/>
        <v>0</v>
      </c>
      <c r="S282" s="115"/>
      <c r="T282" s="116"/>
      <c r="U282" s="118"/>
      <c r="V282" s="94">
        <f t="shared" si="445"/>
        <v>0</v>
      </c>
      <c r="W282" s="110">
        <f t="shared" si="436"/>
        <v>0</v>
      </c>
      <c r="X282" s="111"/>
      <c r="Y282" s="250"/>
      <c r="Z282" s="112"/>
      <c r="AA282" s="112"/>
      <c r="AB282" s="116"/>
      <c r="AC282" s="110">
        <f t="shared" si="437"/>
        <v>0</v>
      </c>
      <c r="AD282" s="111"/>
      <c r="AE282" s="116"/>
      <c r="AF282" s="110">
        <f t="shared" si="438"/>
        <v>0</v>
      </c>
      <c r="AG282" s="111"/>
      <c r="AH282" s="112"/>
      <c r="AI282" s="112"/>
      <c r="AJ282" s="112"/>
      <c r="AK282" s="112"/>
      <c r="AL282" s="116"/>
      <c r="AM282" s="110">
        <f t="shared" si="439"/>
        <v>0</v>
      </c>
      <c r="AN282" s="111"/>
      <c r="AO282" s="112"/>
      <c r="AP282" s="116"/>
      <c r="AQ282" s="110">
        <f t="shared" si="440"/>
        <v>0</v>
      </c>
      <c r="AR282" s="111"/>
      <c r="AS282" s="112"/>
      <c r="AT282" s="112"/>
      <c r="AU282" s="112"/>
      <c r="AV282" s="112"/>
      <c r="AW282" s="116"/>
      <c r="AX282" s="110">
        <f t="shared" si="441"/>
        <v>0</v>
      </c>
      <c r="AY282" s="111"/>
      <c r="AZ282" s="112"/>
      <c r="BA282" s="112"/>
      <c r="BB282" s="112"/>
      <c r="BC282" s="112"/>
      <c r="BD282" s="112"/>
      <c r="BE282" s="112"/>
      <c r="BF282" s="112"/>
      <c r="BG282" s="112"/>
      <c r="BH282" s="112"/>
      <c r="BI282" s="112"/>
      <c r="BJ282" s="112"/>
      <c r="BK282" s="112"/>
      <c r="BL282" s="112"/>
      <c r="BM282" s="112"/>
      <c r="BN282" s="112"/>
      <c r="BO282" s="116"/>
      <c r="BP282" s="114">
        <f t="shared" si="442"/>
        <v>0</v>
      </c>
      <c r="BQ282" s="111"/>
      <c r="BR282" s="116"/>
      <c r="BS282" s="110">
        <f t="shared" si="443"/>
        <v>0</v>
      </c>
      <c r="BT282" s="111"/>
      <c r="BU282" s="116"/>
    </row>
    <row r="283" spans="1:73" s="2" customFormat="1" hidden="1" x14ac:dyDescent="0.25">
      <c r="A283" s="89"/>
      <c r="B283" s="106"/>
      <c r="C283" s="107"/>
      <c r="D283" s="108"/>
      <c r="E283" s="108"/>
      <c r="F283" s="295"/>
      <c r="G283" s="94">
        <f t="shared" si="444"/>
        <v>0</v>
      </c>
      <c r="H283" s="110">
        <f t="shared" si="446"/>
        <v>0</v>
      </c>
      <c r="I283" s="111"/>
      <c r="J283" s="112"/>
      <c r="K283" s="113"/>
      <c r="L283" s="114">
        <f t="shared" si="432"/>
        <v>0</v>
      </c>
      <c r="M283" s="115"/>
      <c r="N283" s="116"/>
      <c r="O283" s="117">
        <f t="shared" si="433"/>
        <v>0</v>
      </c>
      <c r="P283" s="115"/>
      <c r="Q283" s="116"/>
      <c r="R283" s="117">
        <f t="shared" si="434"/>
        <v>0</v>
      </c>
      <c r="S283" s="115"/>
      <c r="T283" s="116"/>
      <c r="U283" s="118"/>
      <c r="V283" s="94">
        <f t="shared" si="445"/>
        <v>0</v>
      </c>
      <c r="W283" s="110">
        <f t="shared" si="436"/>
        <v>0</v>
      </c>
      <c r="X283" s="111"/>
      <c r="Y283" s="250"/>
      <c r="Z283" s="112"/>
      <c r="AA283" s="112"/>
      <c r="AB283" s="116"/>
      <c r="AC283" s="110">
        <f t="shared" si="437"/>
        <v>0</v>
      </c>
      <c r="AD283" s="111"/>
      <c r="AE283" s="116"/>
      <c r="AF283" s="110">
        <f t="shared" si="438"/>
        <v>0</v>
      </c>
      <c r="AG283" s="111"/>
      <c r="AH283" s="112"/>
      <c r="AI283" s="112"/>
      <c r="AJ283" s="112"/>
      <c r="AK283" s="112"/>
      <c r="AL283" s="116"/>
      <c r="AM283" s="110">
        <f t="shared" si="439"/>
        <v>0</v>
      </c>
      <c r="AN283" s="111"/>
      <c r="AO283" s="112"/>
      <c r="AP283" s="116"/>
      <c r="AQ283" s="110">
        <f t="shared" si="440"/>
        <v>0</v>
      </c>
      <c r="AR283" s="111"/>
      <c r="AS283" s="112"/>
      <c r="AT283" s="112"/>
      <c r="AU283" s="112"/>
      <c r="AV283" s="112"/>
      <c r="AW283" s="116"/>
      <c r="AX283" s="110">
        <f t="shared" si="441"/>
        <v>0</v>
      </c>
      <c r="AY283" s="111"/>
      <c r="AZ283" s="112"/>
      <c r="BA283" s="112"/>
      <c r="BB283" s="112"/>
      <c r="BC283" s="112"/>
      <c r="BD283" s="112"/>
      <c r="BE283" s="112"/>
      <c r="BF283" s="112"/>
      <c r="BG283" s="112"/>
      <c r="BH283" s="112"/>
      <c r="BI283" s="112"/>
      <c r="BJ283" s="112"/>
      <c r="BK283" s="112"/>
      <c r="BL283" s="112"/>
      <c r="BM283" s="112"/>
      <c r="BN283" s="112"/>
      <c r="BO283" s="116"/>
      <c r="BP283" s="114">
        <f t="shared" si="442"/>
        <v>0</v>
      </c>
      <c r="BQ283" s="111"/>
      <c r="BR283" s="116"/>
      <c r="BS283" s="110">
        <f t="shared" si="443"/>
        <v>0</v>
      </c>
      <c r="BT283" s="111"/>
      <c r="BU283" s="116"/>
    </row>
    <row r="284" spans="1:73" s="2" customFormat="1" hidden="1" x14ac:dyDescent="0.25">
      <c r="A284" s="89"/>
      <c r="B284" s="106"/>
      <c r="C284" s="107"/>
      <c r="D284" s="108"/>
      <c r="E284" s="108"/>
      <c r="F284" s="295"/>
      <c r="G284" s="94">
        <f t="shared" si="444"/>
        <v>0</v>
      </c>
      <c r="H284" s="110">
        <f t="shared" si="446"/>
        <v>0</v>
      </c>
      <c r="I284" s="111"/>
      <c r="J284" s="112"/>
      <c r="K284" s="113"/>
      <c r="L284" s="114">
        <f t="shared" si="432"/>
        <v>0</v>
      </c>
      <c r="M284" s="115"/>
      <c r="N284" s="116"/>
      <c r="O284" s="117">
        <f t="shared" si="433"/>
        <v>0</v>
      </c>
      <c r="P284" s="115"/>
      <c r="Q284" s="116"/>
      <c r="R284" s="117">
        <f t="shared" si="434"/>
        <v>0</v>
      </c>
      <c r="S284" s="115"/>
      <c r="T284" s="116"/>
      <c r="U284" s="118"/>
      <c r="V284" s="94">
        <f t="shared" si="445"/>
        <v>0</v>
      </c>
      <c r="W284" s="110">
        <f t="shared" si="436"/>
        <v>0</v>
      </c>
      <c r="X284" s="111"/>
      <c r="Y284" s="250"/>
      <c r="Z284" s="112"/>
      <c r="AA284" s="112"/>
      <c r="AB284" s="116"/>
      <c r="AC284" s="110">
        <f t="shared" si="437"/>
        <v>0</v>
      </c>
      <c r="AD284" s="111"/>
      <c r="AE284" s="116"/>
      <c r="AF284" s="110">
        <f t="shared" si="438"/>
        <v>0</v>
      </c>
      <c r="AG284" s="111"/>
      <c r="AH284" s="112"/>
      <c r="AI284" s="112"/>
      <c r="AJ284" s="112"/>
      <c r="AK284" s="112"/>
      <c r="AL284" s="116"/>
      <c r="AM284" s="110">
        <f t="shared" si="439"/>
        <v>0</v>
      </c>
      <c r="AN284" s="111"/>
      <c r="AO284" s="112"/>
      <c r="AP284" s="116"/>
      <c r="AQ284" s="110">
        <f t="shared" si="440"/>
        <v>0</v>
      </c>
      <c r="AR284" s="111"/>
      <c r="AS284" s="112"/>
      <c r="AT284" s="112"/>
      <c r="AU284" s="112"/>
      <c r="AV284" s="112"/>
      <c r="AW284" s="116"/>
      <c r="AX284" s="110">
        <f t="shared" si="441"/>
        <v>0</v>
      </c>
      <c r="AY284" s="111"/>
      <c r="AZ284" s="112"/>
      <c r="BA284" s="112"/>
      <c r="BB284" s="112"/>
      <c r="BC284" s="112"/>
      <c r="BD284" s="112"/>
      <c r="BE284" s="112"/>
      <c r="BF284" s="112"/>
      <c r="BG284" s="112"/>
      <c r="BH284" s="112"/>
      <c r="BI284" s="112"/>
      <c r="BJ284" s="112"/>
      <c r="BK284" s="112"/>
      <c r="BL284" s="112"/>
      <c r="BM284" s="112"/>
      <c r="BN284" s="112"/>
      <c r="BO284" s="116"/>
      <c r="BP284" s="114">
        <f t="shared" si="442"/>
        <v>0</v>
      </c>
      <c r="BQ284" s="111"/>
      <c r="BR284" s="116"/>
      <c r="BS284" s="110">
        <f t="shared" si="443"/>
        <v>0</v>
      </c>
      <c r="BT284" s="111"/>
      <c r="BU284" s="116"/>
    </row>
    <row r="285" spans="1:73" s="2" customFormat="1" hidden="1" x14ac:dyDescent="0.25">
      <c r="A285" s="89"/>
      <c r="B285" s="106"/>
      <c r="C285" s="107"/>
      <c r="D285" s="108"/>
      <c r="E285" s="108"/>
      <c r="F285" s="295"/>
      <c r="G285" s="94">
        <f t="shared" si="444"/>
        <v>0</v>
      </c>
      <c r="H285" s="110">
        <f t="shared" si="446"/>
        <v>0</v>
      </c>
      <c r="I285" s="111"/>
      <c r="J285" s="112"/>
      <c r="K285" s="113"/>
      <c r="L285" s="114">
        <f t="shared" si="432"/>
        <v>0</v>
      </c>
      <c r="M285" s="115"/>
      <c r="N285" s="116"/>
      <c r="O285" s="117">
        <f t="shared" si="433"/>
        <v>0</v>
      </c>
      <c r="P285" s="115"/>
      <c r="Q285" s="116"/>
      <c r="R285" s="117">
        <f t="shared" si="434"/>
        <v>0</v>
      </c>
      <c r="S285" s="115"/>
      <c r="T285" s="116"/>
      <c r="U285" s="118"/>
      <c r="V285" s="94">
        <f>SUM(W285,AC285,AF285,AM285,AQ285,AX285,BP285,BS285)</f>
        <v>0</v>
      </c>
      <c r="W285" s="110">
        <f t="shared" si="436"/>
        <v>0</v>
      </c>
      <c r="X285" s="111"/>
      <c r="Y285" s="250"/>
      <c r="Z285" s="112"/>
      <c r="AA285" s="112"/>
      <c r="AB285" s="116"/>
      <c r="AC285" s="110">
        <f t="shared" si="437"/>
        <v>0</v>
      </c>
      <c r="AD285" s="111"/>
      <c r="AE285" s="116"/>
      <c r="AF285" s="110">
        <f t="shared" si="438"/>
        <v>0</v>
      </c>
      <c r="AG285" s="111"/>
      <c r="AH285" s="112"/>
      <c r="AI285" s="112"/>
      <c r="AJ285" s="112"/>
      <c r="AK285" s="112"/>
      <c r="AL285" s="116"/>
      <c r="AM285" s="110">
        <f t="shared" si="439"/>
        <v>0</v>
      </c>
      <c r="AN285" s="111"/>
      <c r="AO285" s="112"/>
      <c r="AP285" s="116"/>
      <c r="AQ285" s="110">
        <f t="shared" si="440"/>
        <v>0</v>
      </c>
      <c r="AR285" s="111"/>
      <c r="AS285" s="112"/>
      <c r="AT285" s="112"/>
      <c r="AU285" s="112"/>
      <c r="AV285" s="112"/>
      <c r="AW285" s="116"/>
      <c r="AX285" s="110">
        <f t="shared" si="441"/>
        <v>0</v>
      </c>
      <c r="AY285" s="111"/>
      <c r="AZ285" s="112"/>
      <c r="BA285" s="112"/>
      <c r="BB285" s="112"/>
      <c r="BC285" s="112"/>
      <c r="BD285" s="112"/>
      <c r="BE285" s="112"/>
      <c r="BF285" s="112"/>
      <c r="BG285" s="112"/>
      <c r="BH285" s="112"/>
      <c r="BI285" s="112"/>
      <c r="BJ285" s="112"/>
      <c r="BK285" s="112"/>
      <c r="BL285" s="112"/>
      <c r="BM285" s="112"/>
      <c r="BN285" s="112"/>
      <c r="BO285" s="116"/>
      <c r="BP285" s="114">
        <f>SUM(BQ285:BR285)</f>
        <v>0</v>
      </c>
      <c r="BQ285" s="111"/>
      <c r="BR285" s="116"/>
      <c r="BS285" s="110">
        <f>SUM(BT285:BU285)</f>
        <v>0</v>
      </c>
      <c r="BT285" s="111"/>
      <c r="BU285" s="116"/>
    </row>
    <row r="286" spans="1:73" s="2" customFormat="1" ht="15.75" hidden="1" thickBot="1" x14ac:dyDescent="0.3">
      <c r="A286" s="135"/>
      <c r="B286" s="120"/>
      <c r="C286" s="121"/>
      <c r="D286" s="122"/>
      <c r="E286" s="122"/>
      <c r="F286" s="296"/>
      <c r="G286" s="124">
        <f t="shared" si="444"/>
        <v>0</v>
      </c>
      <c r="H286" s="125">
        <f t="shared" si="446"/>
        <v>0</v>
      </c>
      <c r="I286" s="126"/>
      <c r="J286" s="127"/>
      <c r="K286" s="128"/>
      <c r="L286" s="129">
        <f t="shared" si="432"/>
        <v>0</v>
      </c>
      <c r="M286" s="125"/>
      <c r="N286" s="130"/>
      <c r="O286" s="131">
        <f t="shared" si="433"/>
        <v>0</v>
      </c>
      <c r="P286" s="125"/>
      <c r="Q286" s="130"/>
      <c r="R286" s="131">
        <f t="shared" si="434"/>
        <v>0</v>
      </c>
      <c r="S286" s="125"/>
      <c r="T286" s="130"/>
      <c r="U286" s="132"/>
      <c r="V286" s="133">
        <f t="shared" ref="V286" si="447">SUM(W286,AC286,AF286,AM286,AQ286,AX286,BP286,BS286)</f>
        <v>0</v>
      </c>
      <c r="W286" s="125">
        <f t="shared" si="436"/>
        <v>0</v>
      </c>
      <c r="X286" s="126"/>
      <c r="Y286" s="251"/>
      <c r="Z286" s="127"/>
      <c r="AA286" s="127"/>
      <c r="AB286" s="130"/>
      <c r="AC286" s="125">
        <f t="shared" si="437"/>
        <v>0</v>
      </c>
      <c r="AD286" s="126"/>
      <c r="AE286" s="130"/>
      <c r="AF286" s="125">
        <f t="shared" si="438"/>
        <v>0</v>
      </c>
      <c r="AG286" s="126"/>
      <c r="AH286" s="127"/>
      <c r="AI286" s="127"/>
      <c r="AJ286" s="127"/>
      <c r="AK286" s="127"/>
      <c r="AL286" s="130"/>
      <c r="AM286" s="125">
        <f t="shared" si="439"/>
        <v>0</v>
      </c>
      <c r="AN286" s="126"/>
      <c r="AO286" s="127"/>
      <c r="AP286" s="130"/>
      <c r="AQ286" s="125">
        <f t="shared" si="440"/>
        <v>0</v>
      </c>
      <c r="AR286" s="126"/>
      <c r="AS286" s="127"/>
      <c r="AT286" s="127"/>
      <c r="AU286" s="127"/>
      <c r="AV286" s="127"/>
      <c r="AW286" s="130"/>
      <c r="AX286" s="125">
        <f t="shared" si="441"/>
        <v>0</v>
      </c>
      <c r="AY286" s="126"/>
      <c r="AZ286" s="127"/>
      <c r="BA286" s="127"/>
      <c r="BB286" s="127"/>
      <c r="BC286" s="127"/>
      <c r="BD286" s="127"/>
      <c r="BE286" s="127"/>
      <c r="BF286" s="127"/>
      <c r="BG286" s="127"/>
      <c r="BH286" s="127"/>
      <c r="BI286" s="127"/>
      <c r="BJ286" s="127"/>
      <c r="BK286" s="127"/>
      <c r="BL286" s="127"/>
      <c r="BM286" s="127"/>
      <c r="BN286" s="127"/>
      <c r="BO286" s="130"/>
      <c r="BP286" s="134">
        <f t="shared" ref="BP286" si="448">SUM(BQ286:BR286)</f>
        <v>0</v>
      </c>
      <c r="BQ286" s="126"/>
      <c r="BR286" s="130"/>
      <c r="BS286" s="125">
        <f t="shared" ref="BS286" si="449">SUM(BT286:BU286)</f>
        <v>0</v>
      </c>
      <c r="BT286" s="126"/>
      <c r="BU286" s="136"/>
    </row>
    <row r="287" spans="1:73" s="59" customFormat="1" ht="14.25" x14ac:dyDescent="0.25">
      <c r="A287" s="74" t="s">
        <v>26</v>
      </c>
      <c r="B287" s="75"/>
      <c r="C287" s="76"/>
      <c r="D287" s="77"/>
      <c r="E287" s="77"/>
      <c r="F287" s="297"/>
      <c r="G287" s="79">
        <f>SUM(G288:G304)</f>
        <v>0</v>
      </c>
      <c r="H287" s="80">
        <f>SUM(I287:K287)</f>
        <v>0</v>
      </c>
      <c r="I287" s="81">
        <f>SUM(I288:I304)</f>
        <v>0</v>
      </c>
      <c r="J287" s="82">
        <f t="shared" ref="J287:U287" si="450">SUM(J288:J304)</f>
        <v>0</v>
      </c>
      <c r="K287" s="83">
        <f t="shared" si="450"/>
        <v>0</v>
      </c>
      <c r="L287" s="84">
        <f t="shared" si="450"/>
        <v>0</v>
      </c>
      <c r="M287" s="85">
        <f t="shared" si="450"/>
        <v>0</v>
      </c>
      <c r="N287" s="86">
        <f t="shared" si="450"/>
        <v>0</v>
      </c>
      <c r="O287" s="84">
        <f t="shared" si="450"/>
        <v>0</v>
      </c>
      <c r="P287" s="85">
        <f t="shared" si="450"/>
        <v>0</v>
      </c>
      <c r="Q287" s="86">
        <f t="shared" si="450"/>
        <v>0</v>
      </c>
      <c r="R287" s="84">
        <f t="shared" si="450"/>
        <v>0</v>
      </c>
      <c r="S287" s="85">
        <f t="shared" si="450"/>
        <v>0</v>
      </c>
      <c r="T287" s="86">
        <f t="shared" si="450"/>
        <v>0</v>
      </c>
      <c r="U287" s="87">
        <f t="shared" si="450"/>
        <v>0</v>
      </c>
      <c r="V287" s="79">
        <f>SUM(V288:V304)</f>
        <v>0</v>
      </c>
      <c r="W287" s="80">
        <f>SUM(W288:W304)</f>
        <v>0</v>
      </c>
      <c r="X287" s="81">
        <f>SUM(X288:X304)</f>
        <v>0</v>
      </c>
      <c r="Y287" s="85"/>
      <c r="Z287" s="82">
        <f t="shared" ref="Z287:BR287" si="451">SUM(Z288:Z304)</f>
        <v>0</v>
      </c>
      <c r="AA287" s="82">
        <f t="shared" si="451"/>
        <v>0</v>
      </c>
      <c r="AB287" s="86">
        <f t="shared" si="451"/>
        <v>0</v>
      </c>
      <c r="AC287" s="80">
        <f t="shared" si="451"/>
        <v>0</v>
      </c>
      <c r="AD287" s="81">
        <f t="shared" si="451"/>
        <v>0</v>
      </c>
      <c r="AE287" s="86">
        <f t="shared" si="451"/>
        <v>0</v>
      </c>
      <c r="AF287" s="80">
        <f t="shared" si="451"/>
        <v>0</v>
      </c>
      <c r="AG287" s="81">
        <f t="shared" si="451"/>
        <v>0</v>
      </c>
      <c r="AH287" s="82">
        <f t="shared" si="451"/>
        <v>0</v>
      </c>
      <c r="AI287" s="82">
        <f t="shared" si="451"/>
        <v>0</v>
      </c>
      <c r="AJ287" s="82">
        <f t="shared" si="451"/>
        <v>0</v>
      </c>
      <c r="AK287" s="82">
        <f t="shared" si="451"/>
        <v>0</v>
      </c>
      <c r="AL287" s="86">
        <f t="shared" si="451"/>
        <v>0</v>
      </c>
      <c r="AM287" s="80">
        <f t="shared" si="451"/>
        <v>-70630</v>
      </c>
      <c r="AN287" s="81">
        <f t="shared" si="451"/>
        <v>-70630</v>
      </c>
      <c r="AO287" s="82">
        <f t="shared" si="451"/>
        <v>0</v>
      </c>
      <c r="AP287" s="86">
        <f t="shared" si="451"/>
        <v>0</v>
      </c>
      <c r="AQ287" s="80">
        <f t="shared" si="451"/>
        <v>0</v>
      </c>
      <c r="AR287" s="81">
        <f t="shared" si="451"/>
        <v>0</v>
      </c>
      <c r="AS287" s="82">
        <f t="shared" si="451"/>
        <v>0</v>
      </c>
      <c r="AT287" s="82">
        <f t="shared" si="451"/>
        <v>0</v>
      </c>
      <c r="AU287" s="82">
        <f t="shared" si="451"/>
        <v>0</v>
      </c>
      <c r="AV287" s="82">
        <f t="shared" si="451"/>
        <v>0</v>
      </c>
      <c r="AW287" s="86">
        <f t="shared" si="451"/>
        <v>0</v>
      </c>
      <c r="AX287" s="80">
        <f t="shared" si="451"/>
        <v>70630</v>
      </c>
      <c r="AY287" s="81">
        <f t="shared" si="451"/>
        <v>0</v>
      </c>
      <c r="AZ287" s="82">
        <f t="shared" si="451"/>
        <v>0</v>
      </c>
      <c r="BA287" s="82">
        <f t="shared" si="451"/>
        <v>0</v>
      </c>
      <c r="BB287" s="82">
        <f t="shared" si="451"/>
        <v>0</v>
      </c>
      <c r="BC287" s="82">
        <f t="shared" si="451"/>
        <v>0</v>
      </c>
      <c r="BD287" s="82">
        <f t="shared" si="451"/>
        <v>0</v>
      </c>
      <c r="BE287" s="82">
        <f t="shared" si="451"/>
        <v>0</v>
      </c>
      <c r="BF287" s="82">
        <f t="shared" si="451"/>
        <v>0</v>
      </c>
      <c r="BG287" s="82">
        <f t="shared" si="451"/>
        <v>0</v>
      </c>
      <c r="BH287" s="82">
        <f t="shared" si="451"/>
        <v>0</v>
      </c>
      <c r="BI287" s="82">
        <f t="shared" si="451"/>
        <v>0</v>
      </c>
      <c r="BJ287" s="82">
        <f t="shared" si="451"/>
        <v>0</v>
      </c>
      <c r="BK287" s="82">
        <f t="shared" si="451"/>
        <v>0</v>
      </c>
      <c r="BL287" s="82">
        <f t="shared" si="451"/>
        <v>0</v>
      </c>
      <c r="BM287" s="82"/>
      <c r="BN287" s="82">
        <f t="shared" si="451"/>
        <v>0</v>
      </c>
      <c r="BO287" s="86">
        <f t="shared" si="451"/>
        <v>70630</v>
      </c>
      <c r="BP287" s="84">
        <f t="shared" si="451"/>
        <v>0</v>
      </c>
      <c r="BQ287" s="81">
        <f t="shared" si="451"/>
        <v>0</v>
      </c>
      <c r="BR287" s="86">
        <f t="shared" si="451"/>
        <v>0</v>
      </c>
      <c r="BS287" s="80">
        <f>SUM(BS288:BS304)</f>
        <v>0</v>
      </c>
      <c r="BT287" s="81">
        <f>SUM(BT288:BT304)</f>
        <v>0</v>
      </c>
      <c r="BU287" s="86">
        <f t="shared" ref="BU287" si="452">SUM(BU288:BU304)</f>
        <v>0</v>
      </c>
    </row>
    <row r="288" spans="1:73" s="2" customFormat="1" x14ac:dyDescent="0.25">
      <c r="A288" s="89"/>
      <c r="B288" s="90"/>
      <c r="C288" s="91" t="s">
        <v>207</v>
      </c>
      <c r="D288" s="247" t="s">
        <v>27</v>
      </c>
      <c r="E288" s="92">
        <v>11</v>
      </c>
      <c r="F288" s="298"/>
      <c r="G288" s="94">
        <f>SUM(U288,R288,O288,L288,H288)</f>
        <v>0</v>
      </c>
      <c r="H288" s="95">
        <f>SUM(I288:K288)</f>
        <v>0</v>
      </c>
      <c r="I288" s="96"/>
      <c r="J288" s="97"/>
      <c r="K288" s="98"/>
      <c r="L288" s="99">
        <f>SUM(M288:N288)</f>
        <v>0</v>
      </c>
      <c r="M288" s="100"/>
      <c r="N288" s="101"/>
      <c r="O288" s="102">
        <f>SUM(P288:Q288)</f>
        <v>0</v>
      </c>
      <c r="P288" s="100"/>
      <c r="Q288" s="101"/>
      <c r="R288" s="102">
        <f>SUM(S288:T288)</f>
        <v>0</v>
      </c>
      <c r="S288" s="100"/>
      <c r="T288" s="101"/>
      <c r="U288" s="103"/>
      <c r="V288" s="104">
        <f>SUM(W288,AC288,AF288,AM288,AQ288,AX288,BP288,BS288)</f>
        <v>0</v>
      </c>
      <c r="W288" s="95">
        <f>SUM(X288:AB288)</f>
        <v>0</v>
      </c>
      <c r="X288" s="96"/>
      <c r="Y288" s="249"/>
      <c r="Z288" s="97"/>
      <c r="AA288" s="97"/>
      <c r="AB288" s="101"/>
      <c r="AC288" s="95">
        <f>SUM(AD288:AE288)</f>
        <v>0</v>
      </c>
      <c r="AD288" s="96"/>
      <c r="AE288" s="101"/>
      <c r="AF288" s="95">
        <f>SUM(AG288:AL288)</f>
        <v>0</v>
      </c>
      <c r="AG288" s="96"/>
      <c r="AH288" s="97"/>
      <c r="AI288" s="97"/>
      <c r="AJ288" s="97"/>
      <c r="AK288" s="97"/>
      <c r="AL288" s="101"/>
      <c r="AM288" s="95">
        <f>SUM(AN288:AP288)</f>
        <v>-15000</v>
      </c>
      <c r="AN288" s="96">
        <v>-15000</v>
      </c>
      <c r="AO288" s="97"/>
      <c r="AP288" s="101"/>
      <c r="AQ288" s="95">
        <f>SUM(AR288:AW288)</f>
        <v>0</v>
      </c>
      <c r="AR288" s="96"/>
      <c r="AS288" s="97"/>
      <c r="AT288" s="97"/>
      <c r="AU288" s="97"/>
      <c r="AV288" s="97"/>
      <c r="AW288" s="101"/>
      <c r="AX288" s="95">
        <f>SUM(AY288:BO288)</f>
        <v>15000</v>
      </c>
      <c r="AY288" s="96"/>
      <c r="AZ288" s="97"/>
      <c r="BA288" s="97"/>
      <c r="BB288" s="97"/>
      <c r="BC288" s="97"/>
      <c r="BD288" s="97"/>
      <c r="BE288" s="97"/>
      <c r="BF288" s="97"/>
      <c r="BG288" s="97"/>
      <c r="BH288" s="97"/>
      <c r="BI288" s="97"/>
      <c r="BJ288" s="97"/>
      <c r="BK288" s="97"/>
      <c r="BL288" s="97"/>
      <c r="BM288" s="97"/>
      <c r="BN288" s="97"/>
      <c r="BO288" s="101">
        <v>15000</v>
      </c>
      <c r="BP288" s="99">
        <f>SUM(BQ288:BR288)</f>
        <v>0</v>
      </c>
      <c r="BQ288" s="96"/>
      <c r="BR288" s="101"/>
      <c r="BS288" s="95">
        <f>SUM(BT288:BU288)</f>
        <v>0</v>
      </c>
      <c r="BT288" s="96"/>
      <c r="BU288" s="101"/>
    </row>
    <row r="289" spans="1:73" s="2" customFormat="1" ht="15.75" thickBot="1" x14ac:dyDescent="0.3">
      <c r="A289" s="89"/>
      <c r="B289" s="106"/>
      <c r="C289" s="91" t="s">
        <v>207</v>
      </c>
      <c r="D289" s="259" t="s">
        <v>27</v>
      </c>
      <c r="E289" s="108">
        <v>15</v>
      </c>
      <c r="F289" s="295" t="s">
        <v>236</v>
      </c>
      <c r="G289" s="94">
        <f>SUM(U289,R289,O289,L289,H289)</f>
        <v>0</v>
      </c>
      <c r="H289" s="110">
        <f t="shared" ref="H289:H291" si="453">SUM(I289:K289)</f>
        <v>0</v>
      </c>
      <c r="I289" s="111"/>
      <c r="J289" s="112"/>
      <c r="K289" s="113"/>
      <c r="L289" s="114">
        <f t="shared" ref="L289:L304" si="454">SUM(M289:N289)</f>
        <v>0</v>
      </c>
      <c r="M289" s="115"/>
      <c r="N289" s="116"/>
      <c r="O289" s="117">
        <f t="shared" ref="O289:O304" si="455">SUM(P289:Q289)</f>
        <v>0</v>
      </c>
      <c r="P289" s="115"/>
      <c r="Q289" s="116"/>
      <c r="R289" s="117">
        <f t="shared" ref="R289:R304" si="456">SUM(S289:T289)</f>
        <v>0</v>
      </c>
      <c r="S289" s="115"/>
      <c r="T289" s="116"/>
      <c r="U289" s="118"/>
      <c r="V289" s="94">
        <f t="shared" ref="V289:V304" si="457">SUM(W289,AC289,AF289,AM289,AQ289,AX289,BP289,BS289)</f>
        <v>0</v>
      </c>
      <c r="W289" s="110">
        <f t="shared" ref="W289:W304" si="458">SUM(X289:AB289)</f>
        <v>0</v>
      </c>
      <c r="X289" s="111"/>
      <c r="Y289" s="250"/>
      <c r="Z289" s="112"/>
      <c r="AA289" s="112"/>
      <c r="AB289" s="116"/>
      <c r="AC289" s="110">
        <f t="shared" ref="AC289:AC304" si="459">SUM(AD289:AE289)</f>
        <v>0</v>
      </c>
      <c r="AD289" s="111"/>
      <c r="AE289" s="116"/>
      <c r="AF289" s="110">
        <f t="shared" ref="AF289:AF304" si="460">SUM(AG289:AL289)</f>
        <v>0</v>
      </c>
      <c r="AG289" s="111"/>
      <c r="AH289" s="112"/>
      <c r="AI289" s="112"/>
      <c r="AJ289" s="112"/>
      <c r="AK289" s="112"/>
      <c r="AL289" s="116"/>
      <c r="AM289" s="110">
        <f t="shared" ref="AM289:AM304" si="461">SUM(AN289:AP289)</f>
        <v>-55630</v>
      </c>
      <c r="AN289" s="111">
        <v>-55630</v>
      </c>
      <c r="AO289" s="112"/>
      <c r="AP289" s="116"/>
      <c r="AQ289" s="110">
        <f t="shared" ref="AQ289:AQ304" si="462">SUM(AR289:AW289)</f>
        <v>0</v>
      </c>
      <c r="AR289" s="111"/>
      <c r="AS289" s="112"/>
      <c r="AT289" s="112"/>
      <c r="AU289" s="112"/>
      <c r="AV289" s="112"/>
      <c r="AW289" s="116"/>
      <c r="AX289" s="110">
        <f t="shared" ref="AX289:AX304" si="463">SUM(AY289:BO289)</f>
        <v>55630</v>
      </c>
      <c r="AY289" s="111"/>
      <c r="AZ289" s="112"/>
      <c r="BA289" s="112"/>
      <c r="BB289" s="112"/>
      <c r="BC289" s="112"/>
      <c r="BD289" s="112"/>
      <c r="BE289" s="112"/>
      <c r="BF289" s="112"/>
      <c r="BG289" s="112"/>
      <c r="BH289" s="112"/>
      <c r="BI289" s="112"/>
      <c r="BJ289" s="112"/>
      <c r="BK289" s="112"/>
      <c r="BL289" s="112"/>
      <c r="BM289" s="112"/>
      <c r="BN289" s="112"/>
      <c r="BO289" s="116">
        <v>55630</v>
      </c>
      <c r="BP289" s="114">
        <f t="shared" ref="BP289:BP304" si="464">SUM(BQ289:BR289)</f>
        <v>0</v>
      </c>
      <c r="BQ289" s="111"/>
      <c r="BR289" s="116"/>
      <c r="BS289" s="110">
        <f t="shared" ref="BS289:BS304" si="465">SUM(BT289:BU289)</f>
        <v>0</v>
      </c>
      <c r="BT289" s="111"/>
      <c r="BU289" s="116"/>
    </row>
    <row r="290" spans="1:73" s="2" customFormat="1" hidden="1" x14ac:dyDescent="0.25">
      <c r="A290" s="89"/>
      <c r="B290" s="106"/>
      <c r="C290" s="107" t="s">
        <v>208</v>
      </c>
      <c r="D290" s="259" t="s">
        <v>2</v>
      </c>
      <c r="E290" s="108">
        <v>11</v>
      </c>
      <c r="F290" s="295"/>
      <c r="G290" s="94">
        <f t="shared" ref="G290:G304" si="466">SUM(U290,R290,O290,L290,H290)</f>
        <v>0</v>
      </c>
      <c r="H290" s="110">
        <f t="shared" si="453"/>
        <v>0</v>
      </c>
      <c r="I290" s="111"/>
      <c r="J290" s="112"/>
      <c r="K290" s="113"/>
      <c r="L290" s="114">
        <f t="shared" si="454"/>
        <v>0</v>
      </c>
      <c r="M290" s="115"/>
      <c r="N290" s="116"/>
      <c r="O290" s="117">
        <f t="shared" si="455"/>
        <v>0</v>
      </c>
      <c r="P290" s="115"/>
      <c r="Q290" s="116"/>
      <c r="R290" s="117">
        <f t="shared" si="456"/>
        <v>0</v>
      </c>
      <c r="S290" s="115"/>
      <c r="T290" s="116"/>
      <c r="U290" s="118"/>
      <c r="V290" s="94">
        <f t="shared" si="457"/>
        <v>0</v>
      </c>
      <c r="W290" s="110">
        <f t="shared" si="458"/>
        <v>0</v>
      </c>
      <c r="X290" s="111"/>
      <c r="Y290" s="250"/>
      <c r="Z290" s="112"/>
      <c r="AA290" s="112"/>
      <c r="AB290" s="116"/>
      <c r="AC290" s="110">
        <f t="shared" si="459"/>
        <v>0</v>
      </c>
      <c r="AD290" s="111"/>
      <c r="AE290" s="116"/>
      <c r="AF290" s="110">
        <f t="shared" si="460"/>
        <v>0</v>
      </c>
      <c r="AG290" s="111"/>
      <c r="AH290" s="112"/>
      <c r="AI290" s="112"/>
      <c r="AJ290" s="112"/>
      <c r="AK290" s="112"/>
      <c r="AL290" s="116"/>
      <c r="AM290" s="110">
        <f t="shared" si="461"/>
        <v>0</v>
      </c>
      <c r="AN290" s="111"/>
      <c r="AO290" s="112"/>
      <c r="AP290" s="116"/>
      <c r="AQ290" s="110">
        <f t="shared" si="462"/>
        <v>0</v>
      </c>
      <c r="AR290" s="111"/>
      <c r="AS290" s="112"/>
      <c r="AT290" s="112"/>
      <c r="AU290" s="112"/>
      <c r="AV290" s="112"/>
      <c r="AW290" s="116"/>
      <c r="AX290" s="110">
        <f t="shared" si="463"/>
        <v>0</v>
      </c>
      <c r="AY290" s="111"/>
      <c r="AZ290" s="112"/>
      <c r="BA290" s="112"/>
      <c r="BB290" s="112"/>
      <c r="BC290" s="112"/>
      <c r="BD290" s="112"/>
      <c r="BE290" s="112"/>
      <c r="BF290" s="112"/>
      <c r="BG290" s="112"/>
      <c r="BH290" s="112"/>
      <c r="BI290" s="112"/>
      <c r="BJ290" s="112"/>
      <c r="BK290" s="112"/>
      <c r="BL290" s="112"/>
      <c r="BM290" s="112"/>
      <c r="BN290" s="112"/>
      <c r="BO290" s="116"/>
      <c r="BP290" s="114">
        <f t="shared" si="464"/>
        <v>0</v>
      </c>
      <c r="BQ290" s="111"/>
      <c r="BR290" s="116"/>
      <c r="BS290" s="110">
        <f t="shared" si="465"/>
        <v>0</v>
      </c>
      <c r="BT290" s="111"/>
      <c r="BU290" s="116"/>
    </row>
    <row r="291" spans="1:73" s="2" customFormat="1" hidden="1" x14ac:dyDescent="0.25">
      <c r="A291" s="89"/>
      <c r="B291" s="106"/>
      <c r="C291" s="107" t="s">
        <v>209</v>
      </c>
      <c r="D291" s="259" t="s">
        <v>8</v>
      </c>
      <c r="E291" s="108">
        <v>11</v>
      </c>
      <c r="F291" s="295"/>
      <c r="G291" s="94">
        <f t="shared" si="466"/>
        <v>0</v>
      </c>
      <c r="H291" s="110">
        <f t="shared" si="453"/>
        <v>0</v>
      </c>
      <c r="I291" s="111"/>
      <c r="J291" s="112"/>
      <c r="K291" s="113"/>
      <c r="L291" s="114">
        <f t="shared" si="454"/>
        <v>0</v>
      </c>
      <c r="M291" s="115"/>
      <c r="N291" s="116"/>
      <c r="O291" s="117">
        <f t="shared" si="455"/>
        <v>0</v>
      </c>
      <c r="P291" s="115"/>
      <c r="Q291" s="116"/>
      <c r="R291" s="117">
        <f t="shared" si="456"/>
        <v>0</v>
      </c>
      <c r="S291" s="115"/>
      <c r="T291" s="116"/>
      <c r="U291" s="118"/>
      <c r="V291" s="94">
        <f t="shared" si="457"/>
        <v>0</v>
      </c>
      <c r="W291" s="110">
        <f t="shared" si="458"/>
        <v>0</v>
      </c>
      <c r="X291" s="111"/>
      <c r="Y291" s="250"/>
      <c r="Z291" s="112"/>
      <c r="AA291" s="112"/>
      <c r="AB291" s="116"/>
      <c r="AC291" s="110">
        <f t="shared" si="459"/>
        <v>0</v>
      </c>
      <c r="AD291" s="111"/>
      <c r="AE291" s="116"/>
      <c r="AF291" s="110">
        <f t="shared" si="460"/>
        <v>0</v>
      </c>
      <c r="AG291" s="111"/>
      <c r="AH291" s="112"/>
      <c r="AI291" s="112"/>
      <c r="AJ291" s="112"/>
      <c r="AK291" s="112"/>
      <c r="AL291" s="116"/>
      <c r="AM291" s="110">
        <f t="shared" si="461"/>
        <v>0</v>
      </c>
      <c r="AN291" s="111"/>
      <c r="AO291" s="112"/>
      <c r="AP291" s="116"/>
      <c r="AQ291" s="110">
        <f t="shared" si="462"/>
        <v>0</v>
      </c>
      <c r="AR291" s="111"/>
      <c r="AS291" s="112"/>
      <c r="AT291" s="112"/>
      <c r="AU291" s="112"/>
      <c r="AV291" s="112"/>
      <c r="AW291" s="116"/>
      <c r="AX291" s="110">
        <f t="shared" si="463"/>
        <v>0</v>
      </c>
      <c r="AY291" s="111"/>
      <c r="AZ291" s="112"/>
      <c r="BA291" s="112"/>
      <c r="BB291" s="112"/>
      <c r="BC291" s="112"/>
      <c r="BD291" s="112"/>
      <c r="BE291" s="112"/>
      <c r="BF291" s="112"/>
      <c r="BG291" s="112"/>
      <c r="BH291" s="112"/>
      <c r="BI291" s="112"/>
      <c r="BJ291" s="112"/>
      <c r="BK291" s="112"/>
      <c r="BL291" s="112"/>
      <c r="BM291" s="112"/>
      <c r="BN291" s="112"/>
      <c r="BO291" s="116"/>
      <c r="BP291" s="114">
        <f t="shared" si="464"/>
        <v>0</v>
      </c>
      <c r="BQ291" s="111"/>
      <c r="BR291" s="116"/>
      <c r="BS291" s="110">
        <f t="shared" si="465"/>
        <v>0</v>
      </c>
      <c r="BT291" s="111"/>
      <c r="BU291" s="116"/>
    </row>
    <row r="292" spans="1:73" s="2" customFormat="1" hidden="1" x14ac:dyDescent="0.25">
      <c r="A292" s="89"/>
      <c r="B292" s="106"/>
      <c r="C292" s="107" t="s">
        <v>164</v>
      </c>
      <c r="D292" s="259" t="s">
        <v>9</v>
      </c>
      <c r="E292" s="108">
        <v>11</v>
      </c>
      <c r="F292" s="295"/>
      <c r="G292" s="94">
        <f t="shared" si="466"/>
        <v>0</v>
      </c>
      <c r="H292" s="110">
        <f>SUM(I292:K292)</f>
        <v>0</v>
      </c>
      <c r="I292" s="111"/>
      <c r="J292" s="112"/>
      <c r="K292" s="113"/>
      <c r="L292" s="114">
        <f t="shared" si="454"/>
        <v>0</v>
      </c>
      <c r="M292" s="115"/>
      <c r="N292" s="116"/>
      <c r="O292" s="117">
        <f t="shared" si="455"/>
        <v>0</v>
      </c>
      <c r="P292" s="115"/>
      <c r="Q292" s="116"/>
      <c r="R292" s="117">
        <f t="shared" si="456"/>
        <v>0</v>
      </c>
      <c r="S292" s="115"/>
      <c r="T292" s="116"/>
      <c r="U292" s="118"/>
      <c r="V292" s="94">
        <f t="shared" si="457"/>
        <v>0</v>
      </c>
      <c r="W292" s="110">
        <f t="shared" si="458"/>
        <v>0</v>
      </c>
      <c r="X292" s="111"/>
      <c r="Y292" s="250"/>
      <c r="Z292" s="112"/>
      <c r="AA292" s="112"/>
      <c r="AB292" s="116"/>
      <c r="AC292" s="110">
        <f t="shared" si="459"/>
        <v>0</v>
      </c>
      <c r="AD292" s="111"/>
      <c r="AE292" s="116"/>
      <c r="AF292" s="110">
        <f t="shared" si="460"/>
        <v>0</v>
      </c>
      <c r="AG292" s="111"/>
      <c r="AH292" s="112"/>
      <c r="AI292" s="112"/>
      <c r="AJ292" s="112"/>
      <c r="AK292" s="112"/>
      <c r="AL292" s="116"/>
      <c r="AM292" s="110">
        <f t="shared" si="461"/>
        <v>0</v>
      </c>
      <c r="AN292" s="111"/>
      <c r="AO292" s="112"/>
      <c r="AP292" s="116"/>
      <c r="AQ292" s="110">
        <f t="shared" si="462"/>
        <v>0</v>
      </c>
      <c r="AR292" s="111"/>
      <c r="AS292" s="112"/>
      <c r="AT292" s="112"/>
      <c r="AU292" s="112"/>
      <c r="AV292" s="112"/>
      <c r="AW292" s="116"/>
      <c r="AX292" s="110">
        <f t="shared" si="463"/>
        <v>0</v>
      </c>
      <c r="AY292" s="111"/>
      <c r="AZ292" s="112"/>
      <c r="BA292" s="112"/>
      <c r="BB292" s="112"/>
      <c r="BC292" s="112"/>
      <c r="BD292" s="112"/>
      <c r="BE292" s="112"/>
      <c r="BF292" s="112"/>
      <c r="BG292" s="112"/>
      <c r="BH292" s="112"/>
      <c r="BI292" s="112"/>
      <c r="BJ292" s="112"/>
      <c r="BK292" s="112"/>
      <c r="BL292" s="112"/>
      <c r="BM292" s="112"/>
      <c r="BN292" s="112"/>
      <c r="BO292" s="116"/>
      <c r="BP292" s="114">
        <f t="shared" si="464"/>
        <v>0</v>
      </c>
      <c r="BQ292" s="111"/>
      <c r="BR292" s="116"/>
      <c r="BS292" s="110">
        <f t="shared" si="465"/>
        <v>0</v>
      </c>
      <c r="BT292" s="111"/>
      <c r="BU292" s="116"/>
    </row>
    <row r="293" spans="1:73" s="2" customFormat="1" hidden="1" x14ac:dyDescent="0.25">
      <c r="A293" s="89"/>
      <c r="B293" s="106"/>
      <c r="C293" s="107" t="s">
        <v>210</v>
      </c>
      <c r="D293" s="259" t="s">
        <v>29</v>
      </c>
      <c r="E293" s="108">
        <v>11</v>
      </c>
      <c r="F293" s="295"/>
      <c r="G293" s="94">
        <f t="shared" si="466"/>
        <v>0</v>
      </c>
      <c r="H293" s="110">
        <f t="shared" ref="H293:H304" si="467">SUM(I293:K293)</f>
        <v>0</v>
      </c>
      <c r="I293" s="111"/>
      <c r="J293" s="112"/>
      <c r="K293" s="113"/>
      <c r="L293" s="114">
        <f t="shared" si="454"/>
        <v>0</v>
      </c>
      <c r="M293" s="115"/>
      <c r="N293" s="116"/>
      <c r="O293" s="117">
        <f t="shared" si="455"/>
        <v>0</v>
      </c>
      <c r="P293" s="115"/>
      <c r="Q293" s="116"/>
      <c r="R293" s="117">
        <f t="shared" si="456"/>
        <v>0</v>
      </c>
      <c r="S293" s="115"/>
      <c r="T293" s="116"/>
      <c r="U293" s="118"/>
      <c r="V293" s="94">
        <f t="shared" si="457"/>
        <v>0</v>
      </c>
      <c r="W293" s="110">
        <f t="shared" si="458"/>
        <v>0</v>
      </c>
      <c r="X293" s="111"/>
      <c r="Y293" s="250"/>
      <c r="Z293" s="112"/>
      <c r="AA293" s="112"/>
      <c r="AB293" s="116"/>
      <c r="AC293" s="110">
        <f t="shared" si="459"/>
        <v>0</v>
      </c>
      <c r="AD293" s="111"/>
      <c r="AE293" s="116"/>
      <c r="AF293" s="110">
        <f t="shared" si="460"/>
        <v>0</v>
      </c>
      <c r="AG293" s="111"/>
      <c r="AH293" s="112"/>
      <c r="AI293" s="112"/>
      <c r="AJ293" s="112"/>
      <c r="AK293" s="112"/>
      <c r="AL293" s="116"/>
      <c r="AM293" s="110">
        <f t="shared" si="461"/>
        <v>0</v>
      </c>
      <c r="AN293" s="111"/>
      <c r="AO293" s="112"/>
      <c r="AP293" s="116"/>
      <c r="AQ293" s="110">
        <f t="shared" si="462"/>
        <v>0</v>
      </c>
      <c r="AR293" s="111"/>
      <c r="AS293" s="112"/>
      <c r="AT293" s="112"/>
      <c r="AU293" s="112"/>
      <c r="AV293" s="112"/>
      <c r="AW293" s="116"/>
      <c r="AX293" s="110">
        <f t="shared" si="463"/>
        <v>0</v>
      </c>
      <c r="AY293" s="111"/>
      <c r="AZ293" s="112"/>
      <c r="BA293" s="112"/>
      <c r="BB293" s="112"/>
      <c r="BC293" s="112"/>
      <c r="BD293" s="112"/>
      <c r="BE293" s="112"/>
      <c r="BF293" s="112"/>
      <c r="BG293" s="112"/>
      <c r="BH293" s="112"/>
      <c r="BI293" s="112"/>
      <c r="BJ293" s="112"/>
      <c r="BK293" s="112"/>
      <c r="BL293" s="112"/>
      <c r="BM293" s="112"/>
      <c r="BN293" s="112"/>
      <c r="BO293" s="116"/>
      <c r="BP293" s="114">
        <f t="shared" si="464"/>
        <v>0</v>
      </c>
      <c r="BQ293" s="111"/>
      <c r="BR293" s="116"/>
      <c r="BS293" s="110">
        <f t="shared" si="465"/>
        <v>0</v>
      </c>
      <c r="BT293" s="111"/>
      <c r="BU293" s="116"/>
    </row>
    <row r="294" spans="1:73" s="2" customFormat="1" hidden="1" x14ac:dyDescent="0.25">
      <c r="A294" s="89"/>
      <c r="B294" s="106"/>
      <c r="C294" s="107" t="s">
        <v>198</v>
      </c>
      <c r="D294" s="259" t="s">
        <v>5</v>
      </c>
      <c r="E294" s="108">
        <v>11</v>
      </c>
      <c r="F294" s="295"/>
      <c r="G294" s="94">
        <f t="shared" si="466"/>
        <v>0</v>
      </c>
      <c r="H294" s="110">
        <f t="shared" si="467"/>
        <v>0</v>
      </c>
      <c r="I294" s="111"/>
      <c r="J294" s="112"/>
      <c r="K294" s="113"/>
      <c r="L294" s="114">
        <f t="shared" si="454"/>
        <v>0</v>
      </c>
      <c r="M294" s="115"/>
      <c r="N294" s="116"/>
      <c r="O294" s="117">
        <f t="shared" si="455"/>
        <v>0</v>
      </c>
      <c r="P294" s="115"/>
      <c r="Q294" s="116"/>
      <c r="R294" s="117">
        <f t="shared" si="456"/>
        <v>0</v>
      </c>
      <c r="S294" s="115"/>
      <c r="T294" s="116"/>
      <c r="U294" s="118"/>
      <c r="V294" s="94">
        <f t="shared" si="457"/>
        <v>0</v>
      </c>
      <c r="W294" s="110">
        <f t="shared" si="458"/>
        <v>0</v>
      </c>
      <c r="X294" s="111"/>
      <c r="Y294" s="250"/>
      <c r="Z294" s="112"/>
      <c r="AA294" s="112"/>
      <c r="AB294" s="116"/>
      <c r="AC294" s="110">
        <f t="shared" si="459"/>
        <v>0</v>
      </c>
      <c r="AD294" s="111"/>
      <c r="AE294" s="116"/>
      <c r="AF294" s="110">
        <f t="shared" si="460"/>
        <v>0</v>
      </c>
      <c r="AG294" s="111"/>
      <c r="AH294" s="112"/>
      <c r="AI294" s="112"/>
      <c r="AJ294" s="112"/>
      <c r="AK294" s="112"/>
      <c r="AL294" s="116"/>
      <c r="AM294" s="110">
        <f t="shared" si="461"/>
        <v>0</v>
      </c>
      <c r="AN294" s="111"/>
      <c r="AO294" s="112"/>
      <c r="AP294" s="116"/>
      <c r="AQ294" s="110">
        <f t="shared" si="462"/>
        <v>0</v>
      </c>
      <c r="AR294" s="111"/>
      <c r="AS294" s="112"/>
      <c r="AT294" s="112"/>
      <c r="AU294" s="112"/>
      <c r="AV294" s="112"/>
      <c r="AW294" s="116"/>
      <c r="AX294" s="110">
        <f t="shared" si="463"/>
        <v>0</v>
      </c>
      <c r="AY294" s="111"/>
      <c r="AZ294" s="112"/>
      <c r="BA294" s="112"/>
      <c r="BB294" s="112"/>
      <c r="BC294" s="112"/>
      <c r="BD294" s="112"/>
      <c r="BE294" s="112"/>
      <c r="BF294" s="112"/>
      <c r="BG294" s="112"/>
      <c r="BH294" s="112"/>
      <c r="BI294" s="112"/>
      <c r="BJ294" s="112"/>
      <c r="BK294" s="112"/>
      <c r="BL294" s="112"/>
      <c r="BM294" s="112"/>
      <c r="BN294" s="112"/>
      <c r="BO294" s="116"/>
      <c r="BP294" s="114">
        <f t="shared" si="464"/>
        <v>0</v>
      </c>
      <c r="BQ294" s="111"/>
      <c r="BR294" s="116"/>
      <c r="BS294" s="110">
        <f t="shared" si="465"/>
        <v>0</v>
      </c>
      <c r="BT294" s="111"/>
      <c r="BU294" s="116"/>
    </row>
    <row r="295" spans="1:73" s="2" customFormat="1" hidden="1" x14ac:dyDescent="0.25">
      <c r="A295" s="89"/>
      <c r="B295" s="106"/>
      <c r="C295" s="107" t="s">
        <v>211</v>
      </c>
      <c r="D295" s="108">
        <v>10702</v>
      </c>
      <c r="E295" s="108">
        <v>11</v>
      </c>
      <c r="F295" s="295"/>
      <c r="G295" s="94">
        <f t="shared" si="466"/>
        <v>0</v>
      </c>
      <c r="H295" s="110">
        <f t="shared" si="467"/>
        <v>0</v>
      </c>
      <c r="I295" s="111"/>
      <c r="J295" s="112"/>
      <c r="K295" s="113"/>
      <c r="L295" s="114">
        <f t="shared" si="454"/>
        <v>0</v>
      </c>
      <c r="M295" s="115"/>
      <c r="N295" s="116"/>
      <c r="O295" s="117">
        <f t="shared" si="455"/>
        <v>0</v>
      </c>
      <c r="P295" s="115"/>
      <c r="Q295" s="116"/>
      <c r="R295" s="117">
        <f t="shared" si="456"/>
        <v>0</v>
      </c>
      <c r="S295" s="115"/>
      <c r="T295" s="116"/>
      <c r="U295" s="118"/>
      <c r="V295" s="94">
        <f t="shared" si="457"/>
        <v>0</v>
      </c>
      <c r="W295" s="110">
        <f t="shared" si="458"/>
        <v>0</v>
      </c>
      <c r="X295" s="111"/>
      <c r="Y295" s="250"/>
      <c r="Z295" s="112"/>
      <c r="AA295" s="112"/>
      <c r="AB295" s="116"/>
      <c r="AC295" s="110">
        <f t="shared" si="459"/>
        <v>0</v>
      </c>
      <c r="AD295" s="111"/>
      <c r="AE295" s="116"/>
      <c r="AF295" s="110">
        <f t="shared" si="460"/>
        <v>0</v>
      </c>
      <c r="AG295" s="111"/>
      <c r="AH295" s="112"/>
      <c r="AI295" s="112"/>
      <c r="AJ295" s="112"/>
      <c r="AK295" s="112"/>
      <c r="AL295" s="116"/>
      <c r="AM295" s="110">
        <f t="shared" si="461"/>
        <v>0</v>
      </c>
      <c r="AN295" s="111"/>
      <c r="AO295" s="112"/>
      <c r="AP295" s="116"/>
      <c r="AQ295" s="110">
        <f t="shared" si="462"/>
        <v>0</v>
      </c>
      <c r="AR295" s="111"/>
      <c r="AS295" s="112"/>
      <c r="AT295" s="112"/>
      <c r="AU295" s="112"/>
      <c r="AV295" s="112"/>
      <c r="AW295" s="116"/>
      <c r="AX295" s="110">
        <f t="shared" si="463"/>
        <v>0</v>
      </c>
      <c r="AY295" s="111"/>
      <c r="AZ295" s="112"/>
      <c r="BA295" s="112"/>
      <c r="BB295" s="112"/>
      <c r="BC295" s="112"/>
      <c r="BD295" s="112"/>
      <c r="BE295" s="112"/>
      <c r="BF295" s="112"/>
      <c r="BG295" s="112"/>
      <c r="BH295" s="112"/>
      <c r="BI295" s="112"/>
      <c r="BJ295" s="112"/>
      <c r="BK295" s="112"/>
      <c r="BL295" s="112"/>
      <c r="BM295" s="112"/>
      <c r="BN295" s="112"/>
      <c r="BO295" s="116"/>
      <c r="BP295" s="114">
        <f t="shared" si="464"/>
        <v>0</v>
      </c>
      <c r="BQ295" s="111"/>
      <c r="BR295" s="116"/>
      <c r="BS295" s="110">
        <f t="shared" si="465"/>
        <v>0</v>
      </c>
      <c r="BT295" s="111"/>
      <c r="BU295" s="116"/>
    </row>
    <row r="296" spans="1:73" s="2" customFormat="1" hidden="1" x14ac:dyDescent="0.25">
      <c r="A296" s="89"/>
      <c r="B296" s="106"/>
      <c r="C296" s="107" t="s">
        <v>198</v>
      </c>
      <c r="D296" s="259" t="s">
        <v>5</v>
      </c>
      <c r="E296" s="108">
        <v>21</v>
      </c>
      <c r="F296" s="295"/>
      <c r="G296" s="94">
        <f t="shared" si="466"/>
        <v>0</v>
      </c>
      <c r="H296" s="110">
        <f t="shared" si="467"/>
        <v>0</v>
      </c>
      <c r="I296" s="111"/>
      <c r="J296" s="112"/>
      <c r="K296" s="113"/>
      <c r="L296" s="114">
        <f t="shared" si="454"/>
        <v>0</v>
      </c>
      <c r="M296" s="115"/>
      <c r="N296" s="116"/>
      <c r="O296" s="117">
        <f t="shared" si="455"/>
        <v>0</v>
      </c>
      <c r="P296" s="115"/>
      <c r="Q296" s="116"/>
      <c r="R296" s="117">
        <f t="shared" si="456"/>
        <v>0</v>
      </c>
      <c r="S296" s="115"/>
      <c r="T296" s="116"/>
      <c r="U296" s="118"/>
      <c r="V296" s="94">
        <f t="shared" si="457"/>
        <v>0</v>
      </c>
      <c r="W296" s="110">
        <f t="shared" si="458"/>
        <v>0</v>
      </c>
      <c r="X296" s="111"/>
      <c r="Y296" s="250"/>
      <c r="Z296" s="112"/>
      <c r="AA296" s="112"/>
      <c r="AB296" s="116"/>
      <c r="AC296" s="110">
        <f t="shared" si="459"/>
        <v>0</v>
      </c>
      <c r="AD296" s="111"/>
      <c r="AE296" s="116"/>
      <c r="AF296" s="110">
        <f t="shared" si="460"/>
        <v>0</v>
      </c>
      <c r="AG296" s="111"/>
      <c r="AH296" s="112"/>
      <c r="AI296" s="112"/>
      <c r="AJ296" s="112"/>
      <c r="AK296" s="112"/>
      <c r="AL296" s="116"/>
      <c r="AM296" s="110">
        <f t="shared" si="461"/>
        <v>0</v>
      </c>
      <c r="AN296" s="111"/>
      <c r="AO296" s="112"/>
      <c r="AP296" s="116"/>
      <c r="AQ296" s="110">
        <f t="shared" si="462"/>
        <v>0</v>
      </c>
      <c r="AR296" s="111"/>
      <c r="AS296" s="112"/>
      <c r="AT296" s="112"/>
      <c r="AU296" s="112"/>
      <c r="AV296" s="112"/>
      <c r="AW296" s="116"/>
      <c r="AX296" s="110">
        <f t="shared" si="463"/>
        <v>0</v>
      </c>
      <c r="AY296" s="111"/>
      <c r="AZ296" s="112"/>
      <c r="BA296" s="112"/>
      <c r="BB296" s="112"/>
      <c r="BC296" s="112"/>
      <c r="BD296" s="112"/>
      <c r="BE296" s="112"/>
      <c r="BF296" s="112"/>
      <c r="BG296" s="112"/>
      <c r="BH296" s="112"/>
      <c r="BI296" s="112"/>
      <c r="BJ296" s="112"/>
      <c r="BK296" s="112"/>
      <c r="BL296" s="112"/>
      <c r="BM296" s="112"/>
      <c r="BN296" s="112"/>
      <c r="BO296" s="116"/>
      <c r="BP296" s="114">
        <f t="shared" si="464"/>
        <v>0</v>
      </c>
      <c r="BQ296" s="111"/>
      <c r="BR296" s="116"/>
      <c r="BS296" s="110">
        <f t="shared" si="465"/>
        <v>0</v>
      </c>
      <c r="BT296" s="111"/>
      <c r="BU296" s="116"/>
    </row>
    <row r="297" spans="1:73" s="2" customFormat="1" hidden="1" x14ac:dyDescent="0.25">
      <c r="A297" s="89"/>
      <c r="B297" s="106"/>
      <c r="C297" s="107" t="s">
        <v>198</v>
      </c>
      <c r="D297" s="259" t="s">
        <v>5</v>
      </c>
      <c r="E297" s="108">
        <v>15</v>
      </c>
      <c r="F297" s="295"/>
      <c r="G297" s="94">
        <f t="shared" si="466"/>
        <v>0</v>
      </c>
      <c r="H297" s="110">
        <f t="shared" si="467"/>
        <v>0</v>
      </c>
      <c r="I297" s="111"/>
      <c r="J297" s="112"/>
      <c r="K297" s="113"/>
      <c r="L297" s="114">
        <f t="shared" si="454"/>
        <v>0</v>
      </c>
      <c r="M297" s="115"/>
      <c r="N297" s="116"/>
      <c r="O297" s="117">
        <f t="shared" si="455"/>
        <v>0</v>
      </c>
      <c r="P297" s="115"/>
      <c r="Q297" s="116"/>
      <c r="R297" s="117">
        <f t="shared" si="456"/>
        <v>0</v>
      </c>
      <c r="S297" s="115"/>
      <c r="T297" s="116"/>
      <c r="U297" s="118"/>
      <c r="V297" s="94">
        <f t="shared" si="457"/>
        <v>0</v>
      </c>
      <c r="W297" s="110">
        <f t="shared" si="458"/>
        <v>0</v>
      </c>
      <c r="X297" s="111"/>
      <c r="Y297" s="250"/>
      <c r="Z297" s="112"/>
      <c r="AA297" s="112"/>
      <c r="AB297" s="116"/>
      <c r="AC297" s="110">
        <f t="shared" si="459"/>
        <v>0</v>
      </c>
      <c r="AD297" s="111"/>
      <c r="AE297" s="116"/>
      <c r="AF297" s="110">
        <f t="shared" si="460"/>
        <v>0</v>
      </c>
      <c r="AG297" s="111"/>
      <c r="AH297" s="112"/>
      <c r="AI297" s="112"/>
      <c r="AJ297" s="112"/>
      <c r="AK297" s="112"/>
      <c r="AL297" s="116"/>
      <c r="AM297" s="110">
        <f t="shared" si="461"/>
        <v>0</v>
      </c>
      <c r="AN297" s="111"/>
      <c r="AO297" s="112"/>
      <c r="AP297" s="116"/>
      <c r="AQ297" s="110">
        <f t="shared" si="462"/>
        <v>0</v>
      </c>
      <c r="AR297" s="111"/>
      <c r="AS297" s="112"/>
      <c r="AT297" s="112"/>
      <c r="AU297" s="112"/>
      <c r="AV297" s="112"/>
      <c r="AW297" s="116"/>
      <c r="AX297" s="110">
        <f t="shared" si="463"/>
        <v>0</v>
      </c>
      <c r="AY297" s="111"/>
      <c r="AZ297" s="112"/>
      <c r="BA297" s="112"/>
      <c r="BB297" s="112"/>
      <c r="BC297" s="112"/>
      <c r="BD297" s="112"/>
      <c r="BE297" s="112"/>
      <c r="BF297" s="112"/>
      <c r="BG297" s="112"/>
      <c r="BH297" s="112"/>
      <c r="BI297" s="112"/>
      <c r="BJ297" s="112"/>
      <c r="BK297" s="112"/>
      <c r="BL297" s="112"/>
      <c r="BM297" s="112"/>
      <c r="BN297" s="112"/>
      <c r="BO297" s="116"/>
      <c r="BP297" s="114">
        <f t="shared" si="464"/>
        <v>0</v>
      </c>
      <c r="BQ297" s="111"/>
      <c r="BR297" s="116"/>
      <c r="BS297" s="110">
        <f t="shared" si="465"/>
        <v>0</v>
      </c>
      <c r="BT297" s="111"/>
      <c r="BU297" s="116"/>
    </row>
    <row r="298" spans="1:73" s="2" customFormat="1" hidden="1" x14ac:dyDescent="0.25">
      <c r="A298" s="89"/>
      <c r="B298" s="106"/>
      <c r="C298" s="107"/>
      <c r="D298" s="108"/>
      <c r="E298" s="108"/>
      <c r="F298" s="295"/>
      <c r="G298" s="94">
        <f t="shared" si="466"/>
        <v>0</v>
      </c>
      <c r="H298" s="110">
        <f t="shared" si="467"/>
        <v>0</v>
      </c>
      <c r="I298" s="111"/>
      <c r="J298" s="112"/>
      <c r="K298" s="113"/>
      <c r="L298" s="114">
        <f t="shared" si="454"/>
        <v>0</v>
      </c>
      <c r="M298" s="115"/>
      <c r="N298" s="116"/>
      <c r="O298" s="117">
        <f t="shared" si="455"/>
        <v>0</v>
      </c>
      <c r="P298" s="115"/>
      <c r="Q298" s="116"/>
      <c r="R298" s="117">
        <f t="shared" si="456"/>
        <v>0</v>
      </c>
      <c r="S298" s="115"/>
      <c r="T298" s="116"/>
      <c r="U298" s="118"/>
      <c r="V298" s="94">
        <f t="shared" si="457"/>
        <v>0</v>
      </c>
      <c r="W298" s="110">
        <f t="shared" si="458"/>
        <v>0</v>
      </c>
      <c r="X298" s="111"/>
      <c r="Y298" s="250"/>
      <c r="Z298" s="112"/>
      <c r="AA298" s="112"/>
      <c r="AB298" s="116"/>
      <c r="AC298" s="110">
        <f t="shared" si="459"/>
        <v>0</v>
      </c>
      <c r="AD298" s="111"/>
      <c r="AE298" s="116"/>
      <c r="AF298" s="110">
        <f t="shared" si="460"/>
        <v>0</v>
      </c>
      <c r="AG298" s="111"/>
      <c r="AH298" s="112"/>
      <c r="AI298" s="112"/>
      <c r="AJ298" s="112"/>
      <c r="AK298" s="112"/>
      <c r="AL298" s="116"/>
      <c r="AM298" s="110">
        <f t="shared" si="461"/>
        <v>0</v>
      </c>
      <c r="AN298" s="111"/>
      <c r="AO298" s="112"/>
      <c r="AP298" s="116"/>
      <c r="AQ298" s="110">
        <f t="shared" si="462"/>
        <v>0</v>
      </c>
      <c r="AR298" s="111"/>
      <c r="AS298" s="112"/>
      <c r="AT298" s="112"/>
      <c r="AU298" s="112"/>
      <c r="AV298" s="112"/>
      <c r="AW298" s="116"/>
      <c r="AX298" s="110">
        <f t="shared" si="463"/>
        <v>0</v>
      </c>
      <c r="AY298" s="111"/>
      <c r="AZ298" s="112"/>
      <c r="BA298" s="112"/>
      <c r="BB298" s="112"/>
      <c r="BC298" s="112"/>
      <c r="BD298" s="112"/>
      <c r="BE298" s="112"/>
      <c r="BF298" s="112"/>
      <c r="BG298" s="112"/>
      <c r="BH298" s="112"/>
      <c r="BI298" s="112"/>
      <c r="BJ298" s="112"/>
      <c r="BK298" s="112"/>
      <c r="BL298" s="112"/>
      <c r="BM298" s="112"/>
      <c r="BN298" s="112"/>
      <c r="BO298" s="116"/>
      <c r="BP298" s="114">
        <f t="shared" si="464"/>
        <v>0</v>
      </c>
      <c r="BQ298" s="111"/>
      <c r="BR298" s="116"/>
      <c r="BS298" s="110">
        <f t="shared" si="465"/>
        <v>0</v>
      </c>
      <c r="BT298" s="111"/>
      <c r="BU298" s="116"/>
    </row>
    <row r="299" spans="1:73" s="2" customFormat="1" hidden="1" x14ac:dyDescent="0.25">
      <c r="A299" s="89"/>
      <c r="B299" s="106"/>
      <c r="C299" s="107"/>
      <c r="D299" s="108"/>
      <c r="E299" s="108"/>
      <c r="F299" s="295"/>
      <c r="G299" s="94">
        <f t="shared" si="466"/>
        <v>0</v>
      </c>
      <c r="H299" s="110">
        <f t="shared" si="467"/>
        <v>0</v>
      </c>
      <c r="I299" s="111"/>
      <c r="J299" s="112"/>
      <c r="K299" s="113"/>
      <c r="L299" s="114">
        <f t="shared" si="454"/>
        <v>0</v>
      </c>
      <c r="M299" s="115"/>
      <c r="N299" s="116"/>
      <c r="O299" s="117">
        <f t="shared" si="455"/>
        <v>0</v>
      </c>
      <c r="P299" s="115"/>
      <c r="Q299" s="116"/>
      <c r="R299" s="117">
        <f t="shared" si="456"/>
        <v>0</v>
      </c>
      <c r="S299" s="115"/>
      <c r="T299" s="116"/>
      <c r="U299" s="118"/>
      <c r="V299" s="94">
        <f t="shared" si="457"/>
        <v>0</v>
      </c>
      <c r="W299" s="110">
        <f t="shared" si="458"/>
        <v>0</v>
      </c>
      <c r="X299" s="111"/>
      <c r="Y299" s="250"/>
      <c r="Z299" s="112"/>
      <c r="AA299" s="112"/>
      <c r="AB299" s="116"/>
      <c r="AC299" s="110">
        <f t="shared" si="459"/>
        <v>0</v>
      </c>
      <c r="AD299" s="111"/>
      <c r="AE299" s="116"/>
      <c r="AF299" s="110">
        <f t="shared" si="460"/>
        <v>0</v>
      </c>
      <c r="AG299" s="111"/>
      <c r="AH299" s="112"/>
      <c r="AI299" s="112"/>
      <c r="AJ299" s="112"/>
      <c r="AK299" s="112"/>
      <c r="AL299" s="116"/>
      <c r="AM299" s="110">
        <f t="shared" si="461"/>
        <v>0</v>
      </c>
      <c r="AN299" s="111"/>
      <c r="AO299" s="112"/>
      <c r="AP299" s="116"/>
      <c r="AQ299" s="110">
        <f t="shared" si="462"/>
        <v>0</v>
      </c>
      <c r="AR299" s="111"/>
      <c r="AS299" s="112"/>
      <c r="AT299" s="112"/>
      <c r="AU299" s="112"/>
      <c r="AV299" s="112"/>
      <c r="AW299" s="116"/>
      <c r="AX299" s="110">
        <f t="shared" si="463"/>
        <v>0</v>
      </c>
      <c r="AY299" s="111"/>
      <c r="AZ299" s="112"/>
      <c r="BA299" s="112"/>
      <c r="BB299" s="112"/>
      <c r="BC299" s="112"/>
      <c r="BD299" s="112"/>
      <c r="BE299" s="112"/>
      <c r="BF299" s="112"/>
      <c r="BG299" s="112"/>
      <c r="BH299" s="112"/>
      <c r="BI299" s="112"/>
      <c r="BJ299" s="112"/>
      <c r="BK299" s="112"/>
      <c r="BL299" s="112"/>
      <c r="BM299" s="112"/>
      <c r="BN299" s="112"/>
      <c r="BO299" s="116"/>
      <c r="BP299" s="114">
        <f t="shared" si="464"/>
        <v>0</v>
      </c>
      <c r="BQ299" s="111"/>
      <c r="BR299" s="116"/>
      <c r="BS299" s="110">
        <f t="shared" si="465"/>
        <v>0</v>
      </c>
      <c r="BT299" s="111"/>
      <c r="BU299" s="116"/>
    </row>
    <row r="300" spans="1:73" s="2" customFormat="1" hidden="1" x14ac:dyDescent="0.25">
      <c r="A300" s="89"/>
      <c r="B300" s="106"/>
      <c r="C300" s="107"/>
      <c r="D300" s="108"/>
      <c r="E300" s="108"/>
      <c r="F300" s="295"/>
      <c r="G300" s="94">
        <f t="shared" si="466"/>
        <v>0</v>
      </c>
      <c r="H300" s="110">
        <f t="shared" si="467"/>
        <v>0</v>
      </c>
      <c r="I300" s="111"/>
      <c r="J300" s="112"/>
      <c r="K300" s="113"/>
      <c r="L300" s="114">
        <f t="shared" si="454"/>
        <v>0</v>
      </c>
      <c r="M300" s="115"/>
      <c r="N300" s="116"/>
      <c r="O300" s="117">
        <f t="shared" si="455"/>
        <v>0</v>
      </c>
      <c r="P300" s="115"/>
      <c r="Q300" s="116"/>
      <c r="R300" s="117">
        <f t="shared" si="456"/>
        <v>0</v>
      </c>
      <c r="S300" s="115"/>
      <c r="T300" s="116"/>
      <c r="U300" s="118"/>
      <c r="V300" s="94">
        <f>SUM(W300,AC300,AF300,AM300,AQ300,AX300,BP300,BS300)</f>
        <v>0</v>
      </c>
      <c r="W300" s="110">
        <f t="shared" si="458"/>
        <v>0</v>
      </c>
      <c r="X300" s="111"/>
      <c r="Y300" s="250"/>
      <c r="Z300" s="112"/>
      <c r="AA300" s="112"/>
      <c r="AB300" s="116"/>
      <c r="AC300" s="110">
        <f t="shared" si="459"/>
        <v>0</v>
      </c>
      <c r="AD300" s="111"/>
      <c r="AE300" s="116"/>
      <c r="AF300" s="110">
        <f t="shared" si="460"/>
        <v>0</v>
      </c>
      <c r="AG300" s="111"/>
      <c r="AH300" s="112"/>
      <c r="AI300" s="112"/>
      <c r="AJ300" s="112"/>
      <c r="AK300" s="112"/>
      <c r="AL300" s="116"/>
      <c r="AM300" s="110">
        <f t="shared" si="461"/>
        <v>0</v>
      </c>
      <c r="AN300" s="111"/>
      <c r="AO300" s="112"/>
      <c r="AP300" s="116"/>
      <c r="AQ300" s="110">
        <f t="shared" si="462"/>
        <v>0</v>
      </c>
      <c r="AR300" s="111"/>
      <c r="AS300" s="112"/>
      <c r="AT300" s="112"/>
      <c r="AU300" s="112"/>
      <c r="AV300" s="112"/>
      <c r="AW300" s="116"/>
      <c r="AX300" s="110">
        <f t="shared" si="463"/>
        <v>0</v>
      </c>
      <c r="AY300" s="111"/>
      <c r="AZ300" s="112"/>
      <c r="BA300" s="112"/>
      <c r="BB300" s="112"/>
      <c r="BC300" s="112"/>
      <c r="BD300" s="112"/>
      <c r="BE300" s="112"/>
      <c r="BF300" s="112"/>
      <c r="BG300" s="112"/>
      <c r="BH300" s="112"/>
      <c r="BI300" s="112"/>
      <c r="BJ300" s="112"/>
      <c r="BK300" s="112"/>
      <c r="BL300" s="112"/>
      <c r="BM300" s="112"/>
      <c r="BN300" s="112"/>
      <c r="BO300" s="116"/>
      <c r="BP300" s="114">
        <f t="shared" si="464"/>
        <v>0</v>
      </c>
      <c r="BQ300" s="111"/>
      <c r="BR300" s="116"/>
      <c r="BS300" s="110">
        <f t="shared" si="465"/>
        <v>0</v>
      </c>
      <c r="BT300" s="111"/>
      <c r="BU300" s="116"/>
    </row>
    <row r="301" spans="1:73" s="2" customFormat="1" hidden="1" x14ac:dyDescent="0.25">
      <c r="A301" s="89"/>
      <c r="B301" s="106"/>
      <c r="C301" s="107"/>
      <c r="D301" s="108"/>
      <c r="E301" s="108"/>
      <c r="F301" s="295"/>
      <c r="G301" s="94">
        <f t="shared" si="466"/>
        <v>0</v>
      </c>
      <c r="H301" s="110">
        <f t="shared" si="467"/>
        <v>0</v>
      </c>
      <c r="I301" s="111"/>
      <c r="J301" s="112"/>
      <c r="K301" s="113"/>
      <c r="L301" s="114">
        <f t="shared" si="454"/>
        <v>0</v>
      </c>
      <c r="M301" s="115"/>
      <c r="N301" s="116"/>
      <c r="O301" s="117">
        <f t="shared" si="455"/>
        <v>0</v>
      </c>
      <c r="P301" s="115"/>
      <c r="Q301" s="116"/>
      <c r="R301" s="117">
        <f t="shared" si="456"/>
        <v>0</v>
      </c>
      <c r="S301" s="115"/>
      <c r="T301" s="116"/>
      <c r="U301" s="118"/>
      <c r="V301" s="94">
        <f>SUM(W301,AC301,AF301,AM301,AQ301,AX301,BP301,BS301)</f>
        <v>0</v>
      </c>
      <c r="W301" s="110">
        <f t="shared" si="458"/>
        <v>0</v>
      </c>
      <c r="X301" s="111"/>
      <c r="Y301" s="250"/>
      <c r="Z301" s="112"/>
      <c r="AA301" s="112"/>
      <c r="AB301" s="116"/>
      <c r="AC301" s="110">
        <f t="shared" si="459"/>
        <v>0</v>
      </c>
      <c r="AD301" s="111"/>
      <c r="AE301" s="116"/>
      <c r="AF301" s="110">
        <f t="shared" si="460"/>
        <v>0</v>
      </c>
      <c r="AG301" s="111"/>
      <c r="AH301" s="112"/>
      <c r="AI301" s="112"/>
      <c r="AJ301" s="112"/>
      <c r="AK301" s="112"/>
      <c r="AL301" s="116"/>
      <c r="AM301" s="110">
        <f t="shared" si="461"/>
        <v>0</v>
      </c>
      <c r="AN301" s="111"/>
      <c r="AO301" s="112"/>
      <c r="AP301" s="116"/>
      <c r="AQ301" s="110">
        <f t="shared" si="462"/>
        <v>0</v>
      </c>
      <c r="AR301" s="111"/>
      <c r="AS301" s="112"/>
      <c r="AT301" s="112"/>
      <c r="AU301" s="112"/>
      <c r="AV301" s="112"/>
      <c r="AW301" s="116"/>
      <c r="AX301" s="110">
        <f t="shared" si="463"/>
        <v>0</v>
      </c>
      <c r="AY301" s="111"/>
      <c r="AZ301" s="112"/>
      <c r="BA301" s="112"/>
      <c r="BB301" s="112"/>
      <c r="BC301" s="112"/>
      <c r="BD301" s="112"/>
      <c r="BE301" s="112"/>
      <c r="BF301" s="112"/>
      <c r="BG301" s="112"/>
      <c r="BH301" s="112"/>
      <c r="BI301" s="112"/>
      <c r="BJ301" s="112"/>
      <c r="BK301" s="112"/>
      <c r="BL301" s="112"/>
      <c r="BM301" s="112"/>
      <c r="BN301" s="112"/>
      <c r="BO301" s="116"/>
      <c r="BP301" s="114">
        <f t="shared" si="464"/>
        <v>0</v>
      </c>
      <c r="BQ301" s="111"/>
      <c r="BR301" s="116"/>
      <c r="BS301" s="110">
        <f t="shared" si="465"/>
        <v>0</v>
      </c>
      <c r="BT301" s="111"/>
      <c r="BU301" s="116"/>
    </row>
    <row r="302" spans="1:73" s="2" customFormat="1" hidden="1" x14ac:dyDescent="0.25">
      <c r="A302" s="89"/>
      <c r="B302" s="106"/>
      <c r="C302" s="107"/>
      <c r="D302" s="108"/>
      <c r="E302" s="108"/>
      <c r="F302" s="295"/>
      <c r="G302" s="94">
        <f t="shared" si="466"/>
        <v>0</v>
      </c>
      <c r="H302" s="110">
        <f t="shared" si="467"/>
        <v>0</v>
      </c>
      <c r="I302" s="111"/>
      <c r="J302" s="112"/>
      <c r="K302" s="113"/>
      <c r="L302" s="114">
        <f t="shared" si="454"/>
        <v>0</v>
      </c>
      <c r="M302" s="115"/>
      <c r="N302" s="116"/>
      <c r="O302" s="117">
        <f t="shared" si="455"/>
        <v>0</v>
      </c>
      <c r="P302" s="115"/>
      <c r="Q302" s="116"/>
      <c r="R302" s="117">
        <f t="shared" si="456"/>
        <v>0</v>
      </c>
      <c r="S302" s="115"/>
      <c r="T302" s="116"/>
      <c r="U302" s="118"/>
      <c r="V302" s="94">
        <f t="shared" si="457"/>
        <v>0</v>
      </c>
      <c r="W302" s="110">
        <f t="shared" si="458"/>
        <v>0</v>
      </c>
      <c r="X302" s="111"/>
      <c r="Y302" s="250"/>
      <c r="Z302" s="112"/>
      <c r="AA302" s="112"/>
      <c r="AB302" s="116"/>
      <c r="AC302" s="110">
        <f t="shared" si="459"/>
        <v>0</v>
      </c>
      <c r="AD302" s="111"/>
      <c r="AE302" s="116"/>
      <c r="AF302" s="110">
        <f t="shared" si="460"/>
        <v>0</v>
      </c>
      <c r="AG302" s="111"/>
      <c r="AH302" s="112"/>
      <c r="AI302" s="112"/>
      <c r="AJ302" s="112"/>
      <c r="AK302" s="112"/>
      <c r="AL302" s="116"/>
      <c r="AM302" s="110">
        <f t="shared" si="461"/>
        <v>0</v>
      </c>
      <c r="AN302" s="111"/>
      <c r="AO302" s="112"/>
      <c r="AP302" s="116"/>
      <c r="AQ302" s="110">
        <f t="shared" si="462"/>
        <v>0</v>
      </c>
      <c r="AR302" s="111"/>
      <c r="AS302" s="112"/>
      <c r="AT302" s="112"/>
      <c r="AU302" s="112"/>
      <c r="AV302" s="112"/>
      <c r="AW302" s="116"/>
      <c r="AX302" s="110">
        <f t="shared" si="463"/>
        <v>0</v>
      </c>
      <c r="AY302" s="111"/>
      <c r="AZ302" s="112"/>
      <c r="BA302" s="112"/>
      <c r="BB302" s="112"/>
      <c r="BC302" s="112"/>
      <c r="BD302" s="112"/>
      <c r="BE302" s="112"/>
      <c r="BF302" s="112"/>
      <c r="BG302" s="112"/>
      <c r="BH302" s="112"/>
      <c r="BI302" s="112"/>
      <c r="BJ302" s="112"/>
      <c r="BK302" s="112"/>
      <c r="BL302" s="112"/>
      <c r="BM302" s="112"/>
      <c r="BN302" s="112"/>
      <c r="BO302" s="116"/>
      <c r="BP302" s="114">
        <f t="shared" si="464"/>
        <v>0</v>
      </c>
      <c r="BQ302" s="111"/>
      <c r="BR302" s="116"/>
      <c r="BS302" s="110">
        <f t="shared" si="465"/>
        <v>0</v>
      </c>
      <c r="BT302" s="111"/>
      <c r="BU302" s="116"/>
    </row>
    <row r="303" spans="1:73" s="2" customFormat="1" hidden="1" x14ac:dyDescent="0.25">
      <c r="A303" s="89"/>
      <c r="B303" s="106"/>
      <c r="C303" s="107"/>
      <c r="D303" s="108"/>
      <c r="E303" s="108"/>
      <c r="F303" s="295"/>
      <c r="G303" s="94">
        <f t="shared" si="466"/>
        <v>0</v>
      </c>
      <c r="H303" s="110">
        <f t="shared" si="467"/>
        <v>0</v>
      </c>
      <c r="I303" s="111"/>
      <c r="J303" s="112"/>
      <c r="K303" s="113"/>
      <c r="L303" s="114">
        <f t="shared" si="454"/>
        <v>0</v>
      </c>
      <c r="M303" s="115"/>
      <c r="N303" s="116"/>
      <c r="O303" s="117">
        <f t="shared" si="455"/>
        <v>0</v>
      </c>
      <c r="P303" s="115"/>
      <c r="Q303" s="116"/>
      <c r="R303" s="117">
        <f t="shared" si="456"/>
        <v>0</v>
      </c>
      <c r="S303" s="115"/>
      <c r="T303" s="116"/>
      <c r="U303" s="118"/>
      <c r="V303" s="94">
        <f t="shared" si="457"/>
        <v>0</v>
      </c>
      <c r="W303" s="110">
        <f t="shared" si="458"/>
        <v>0</v>
      </c>
      <c r="X303" s="111"/>
      <c r="Y303" s="250"/>
      <c r="Z303" s="112"/>
      <c r="AA303" s="112"/>
      <c r="AB303" s="116"/>
      <c r="AC303" s="110">
        <f t="shared" si="459"/>
        <v>0</v>
      </c>
      <c r="AD303" s="111"/>
      <c r="AE303" s="116"/>
      <c r="AF303" s="110">
        <f t="shared" si="460"/>
        <v>0</v>
      </c>
      <c r="AG303" s="111"/>
      <c r="AH303" s="112"/>
      <c r="AI303" s="112"/>
      <c r="AJ303" s="112"/>
      <c r="AK303" s="112"/>
      <c r="AL303" s="116"/>
      <c r="AM303" s="110">
        <f t="shared" si="461"/>
        <v>0</v>
      </c>
      <c r="AN303" s="111"/>
      <c r="AO303" s="112"/>
      <c r="AP303" s="116"/>
      <c r="AQ303" s="110">
        <f t="shared" si="462"/>
        <v>0</v>
      </c>
      <c r="AR303" s="111"/>
      <c r="AS303" s="112"/>
      <c r="AT303" s="112"/>
      <c r="AU303" s="112"/>
      <c r="AV303" s="112"/>
      <c r="AW303" s="116"/>
      <c r="AX303" s="110">
        <f t="shared" si="463"/>
        <v>0</v>
      </c>
      <c r="AY303" s="111"/>
      <c r="AZ303" s="112"/>
      <c r="BA303" s="112"/>
      <c r="BB303" s="112"/>
      <c r="BC303" s="112"/>
      <c r="BD303" s="112"/>
      <c r="BE303" s="112"/>
      <c r="BF303" s="112"/>
      <c r="BG303" s="112"/>
      <c r="BH303" s="112"/>
      <c r="BI303" s="112"/>
      <c r="BJ303" s="112"/>
      <c r="BK303" s="112"/>
      <c r="BL303" s="112"/>
      <c r="BM303" s="112"/>
      <c r="BN303" s="112"/>
      <c r="BO303" s="116"/>
      <c r="BP303" s="114">
        <f t="shared" si="464"/>
        <v>0</v>
      </c>
      <c r="BQ303" s="111"/>
      <c r="BR303" s="116"/>
      <c r="BS303" s="110">
        <f t="shared" si="465"/>
        <v>0</v>
      </c>
      <c r="BT303" s="111"/>
      <c r="BU303" s="116"/>
    </row>
    <row r="304" spans="1:73" s="2" customFormat="1" ht="15.75" hidden="1" thickBot="1" x14ac:dyDescent="0.3">
      <c r="A304" s="89"/>
      <c r="B304" s="120"/>
      <c r="C304" s="121"/>
      <c r="D304" s="122"/>
      <c r="E304" s="122"/>
      <c r="F304" s="296"/>
      <c r="G304" s="124">
        <f t="shared" si="466"/>
        <v>0</v>
      </c>
      <c r="H304" s="125">
        <f t="shared" si="467"/>
        <v>0</v>
      </c>
      <c r="I304" s="126"/>
      <c r="J304" s="127"/>
      <c r="K304" s="128"/>
      <c r="L304" s="129">
        <f t="shared" si="454"/>
        <v>0</v>
      </c>
      <c r="M304" s="125"/>
      <c r="N304" s="130"/>
      <c r="O304" s="131">
        <f t="shared" si="455"/>
        <v>0</v>
      </c>
      <c r="P304" s="125"/>
      <c r="Q304" s="130"/>
      <c r="R304" s="131">
        <f t="shared" si="456"/>
        <v>0</v>
      </c>
      <c r="S304" s="125"/>
      <c r="T304" s="130"/>
      <c r="U304" s="132"/>
      <c r="V304" s="133">
        <f t="shared" si="457"/>
        <v>0</v>
      </c>
      <c r="W304" s="125">
        <f t="shared" si="458"/>
        <v>0</v>
      </c>
      <c r="X304" s="126"/>
      <c r="Y304" s="251"/>
      <c r="Z304" s="127"/>
      <c r="AA304" s="127"/>
      <c r="AB304" s="130"/>
      <c r="AC304" s="125">
        <f t="shared" si="459"/>
        <v>0</v>
      </c>
      <c r="AD304" s="126"/>
      <c r="AE304" s="130"/>
      <c r="AF304" s="125">
        <f t="shared" si="460"/>
        <v>0</v>
      </c>
      <c r="AG304" s="126"/>
      <c r="AH304" s="127"/>
      <c r="AI304" s="127"/>
      <c r="AJ304" s="127"/>
      <c r="AK304" s="127"/>
      <c r="AL304" s="130"/>
      <c r="AM304" s="125">
        <f t="shared" si="461"/>
        <v>0</v>
      </c>
      <c r="AN304" s="126"/>
      <c r="AO304" s="127"/>
      <c r="AP304" s="130"/>
      <c r="AQ304" s="125">
        <f t="shared" si="462"/>
        <v>0</v>
      </c>
      <c r="AR304" s="126"/>
      <c r="AS304" s="127"/>
      <c r="AT304" s="127"/>
      <c r="AU304" s="127"/>
      <c r="AV304" s="127"/>
      <c r="AW304" s="130"/>
      <c r="AX304" s="125">
        <f t="shared" si="463"/>
        <v>0</v>
      </c>
      <c r="AY304" s="126"/>
      <c r="AZ304" s="127"/>
      <c r="BA304" s="127"/>
      <c r="BB304" s="127"/>
      <c r="BC304" s="127"/>
      <c r="BD304" s="127"/>
      <c r="BE304" s="127"/>
      <c r="BF304" s="127"/>
      <c r="BG304" s="127"/>
      <c r="BH304" s="127"/>
      <c r="BI304" s="127"/>
      <c r="BJ304" s="127"/>
      <c r="BK304" s="127"/>
      <c r="BL304" s="127"/>
      <c r="BM304" s="127"/>
      <c r="BN304" s="127"/>
      <c r="BO304" s="130"/>
      <c r="BP304" s="134">
        <f t="shared" si="464"/>
        <v>0</v>
      </c>
      <c r="BQ304" s="126"/>
      <c r="BR304" s="130"/>
      <c r="BS304" s="125">
        <f t="shared" si="465"/>
        <v>0</v>
      </c>
      <c r="BT304" s="126"/>
      <c r="BU304" s="130"/>
    </row>
    <row r="305" spans="1:73" s="59" customFormat="1" ht="14.25" x14ac:dyDescent="0.25">
      <c r="A305" s="74" t="s">
        <v>28</v>
      </c>
      <c r="B305" s="75"/>
      <c r="C305" s="76"/>
      <c r="D305" s="77"/>
      <c r="E305" s="77"/>
      <c r="F305" s="297"/>
      <c r="G305" s="79">
        <f>SUM(G306:G322)</f>
        <v>-10125</v>
      </c>
      <c r="H305" s="80">
        <f>SUM(I305:K305)</f>
        <v>-10125</v>
      </c>
      <c r="I305" s="81">
        <f>SUM(I306:I322)</f>
        <v>0</v>
      </c>
      <c r="J305" s="82">
        <f t="shared" ref="J305:U305" si="468">SUM(J306:J322)</f>
        <v>0</v>
      </c>
      <c r="K305" s="83">
        <f t="shared" si="468"/>
        <v>-10125</v>
      </c>
      <c r="L305" s="84">
        <f t="shared" si="468"/>
        <v>0</v>
      </c>
      <c r="M305" s="85">
        <f t="shared" si="468"/>
        <v>0</v>
      </c>
      <c r="N305" s="86">
        <f t="shared" si="468"/>
        <v>0</v>
      </c>
      <c r="O305" s="84">
        <f t="shared" si="468"/>
        <v>0</v>
      </c>
      <c r="P305" s="85">
        <f t="shared" si="468"/>
        <v>0</v>
      </c>
      <c r="Q305" s="86">
        <f t="shared" si="468"/>
        <v>0</v>
      </c>
      <c r="R305" s="84">
        <f t="shared" si="468"/>
        <v>0</v>
      </c>
      <c r="S305" s="85">
        <f t="shared" si="468"/>
        <v>0</v>
      </c>
      <c r="T305" s="86">
        <f t="shared" si="468"/>
        <v>0</v>
      </c>
      <c r="U305" s="87">
        <f t="shared" si="468"/>
        <v>0</v>
      </c>
      <c r="V305" s="79">
        <f>SUM(V306:V322)</f>
        <v>-688</v>
      </c>
      <c r="W305" s="80">
        <f>SUM(W306:W322)</f>
        <v>0</v>
      </c>
      <c r="X305" s="81">
        <f>SUM(X306:X322)</f>
        <v>0</v>
      </c>
      <c r="Y305" s="85"/>
      <c r="Z305" s="82">
        <f t="shared" ref="Z305:BR305" si="469">SUM(Z306:Z322)</f>
        <v>0</v>
      </c>
      <c r="AA305" s="82">
        <f t="shared" si="469"/>
        <v>0</v>
      </c>
      <c r="AB305" s="86">
        <f t="shared" si="469"/>
        <v>0</v>
      </c>
      <c r="AC305" s="80">
        <f t="shared" si="469"/>
        <v>0</v>
      </c>
      <c r="AD305" s="81">
        <f t="shared" si="469"/>
        <v>0</v>
      </c>
      <c r="AE305" s="86">
        <f t="shared" si="469"/>
        <v>0</v>
      </c>
      <c r="AF305" s="80">
        <f t="shared" si="469"/>
        <v>0</v>
      </c>
      <c r="AG305" s="81">
        <f t="shared" si="469"/>
        <v>0</v>
      </c>
      <c r="AH305" s="82">
        <f t="shared" si="469"/>
        <v>0</v>
      </c>
      <c r="AI305" s="82">
        <f t="shared" si="469"/>
        <v>0</v>
      </c>
      <c r="AJ305" s="82">
        <f t="shared" si="469"/>
        <v>0</v>
      </c>
      <c r="AK305" s="82">
        <f t="shared" si="469"/>
        <v>0</v>
      </c>
      <c r="AL305" s="86">
        <f t="shared" si="469"/>
        <v>0</v>
      </c>
      <c r="AM305" s="80">
        <f t="shared" si="469"/>
        <v>0</v>
      </c>
      <c r="AN305" s="81">
        <f t="shared" si="469"/>
        <v>0</v>
      </c>
      <c r="AO305" s="82">
        <f t="shared" si="469"/>
        <v>0</v>
      </c>
      <c r="AP305" s="86">
        <f t="shared" si="469"/>
        <v>0</v>
      </c>
      <c r="AQ305" s="80">
        <f t="shared" si="469"/>
        <v>0</v>
      </c>
      <c r="AR305" s="81">
        <f t="shared" si="469"/>
        <v>0</v>
      </c>
      <c r="AS305" s="82">
        <f t="shared" si="469"/>
        <v>0</v>
      </c>
      <c r="AT305" s="82">
        <f t="shared" si="469"/>
        <v>0</v>
      </c>
      <c r="AU305" s="82">
        <f t="shared" si="469"/>
        <v>0</v>
      </c>
      <c r="AV305" s="82">
        <f t="shared" si="469"/>
        <v>0</v>
      </c>
      <c r="AW305" s="86">
        <f t="shared" si="469"/>
        <v>0</v>
      </c>
      <c r="AX305" s="80">
        <f t="shared" si="469"/>
        <v>0</v>
      </c>
      <c r="AY305" s="81">
        <f t="shared" si="469"/>
        <v>0</v>
      </c>
      <c r="AZ305" s="82">
        <f t="shared" si="469"/>
        <v>0</v>
      </c>
      <c r="BA305" s="82">
        <f t="shared" si="469"/>
        <v>0</v>
      </c>
      <c r="BB305" s="82">
        <f t="shared" si="469"/>
        <v>0</v>
      </c>
      <c r="BC305" s="82">
        <f t="shared" si="469"/>
        <v>0</v>
      </c>
      <c r="BD305" s="82">
        <f t="shared" si="469"/>
        <v>0</v>
      </c>
      <c r="BE305" s="82">
        <f t="shared" si="469"/>
        <v>0</v>
      </c>
      <c r="BF305" s="82">
        <f t="shared" si="469"/>
        <v>0</v>
      </c>
      <c r="BG305" s="82">
        <f t="shared" si="469"/>
        <v>0</v>
      </c>
      <c r="BH305" s="82">
        <f t="shared" si="469"/>
        <v>0</v>
      </c>
      <c r="BI305" s="82">
        <f t="shared" si="469"/>
        <v>0</v>
      </c>
      <c r="BJ305" s="82">
        <f t="shared" si="469"/>
        <v>0</v>
      </c>
      <c r="BK305" s="82">
        <f t="shared" si="469"/>
        <v>0</v>
      </c>
      <c r="BL305" s="82">
        <f t="shared" si="469"/>
        <v>0</v>
      </c>
      <c r="BM305" s="82"/>
      <c r="BN305" s="82">
        <f t="shared" si="469"/>
        <v>0</v>
      </c>
      <c r="BO305" s="86">
        <f t="shared" si="469"/>
        <v>0</v>
      </c>
      <c r="BP305" s="84">
        <f t="shared" si="469"/>
        <v>-688</v>
      </c>
      <c r="BQ305" s="81">
        <f t="shared" si="469"/>
        <v>0</v>
      </c>
      <c r="BR305" s="86">
        <f t="shared" si="469"/>
        <v>-688</v>
      </c>
      <c r="BS305" s="80">
        <f>SUM(BS306:BS322)</f>
        <v>0</v>
      </c>
      <c r="BT305" s="81">
        <f>SUM(BT306:BT322)</f>
        <v>0</v>
      </c>
      <c r="BU305" s="86">
        <f t="shared" ref="BU305" si="470">SUM(BU306:BU322)</f>
        <v>0</v>
      </c>
    </row>
    <row r="306" spans="1:73" s="2" customFormat="1" x14ac:dyDescent="0.25">
      <c r="A306" s="266"/>
      <c r="B306" s="267"/>
      <c r="C306" s="268" t="s">
        <v>206</v>
      </c>
      <c r="D306" s="269" t="s">
        <v>4</v>
      </c>
      <c r="E306" s="270">
        <v>21</v>
      </c>
      <c r="F306" s="299"/>
      <c r="G306" s="271">
        <f>SUM(U306,R306,O306,L306,H306)</f>
        <v>0</v>
      </c>
      <c r="H306" s="272">
        <f>SUM(I306:K306)</f>
        <v>0</v>
      </c>
      <c r="I306" s="273"/>
      <c r="J306" s="274"/>
      <c r="K306" s="275"/>
      <c r="L306" s="276">
        <f>SUM(M306:N306)</f>
        <v>0</v>
      </c>
      <c r="M306" s="277"/>
      <c r="N306" s="278"/>
      <c r="O306" s="279">
        <f>SUM(P306:Q306)</f>
        <v>0</v>
      </c>
      <c r="P306" s="277"/>
      <c r="Q306" s="278"/>
      <c r="R306" s="279">
        <f>SUM(S306:T306)</f>
        <v>0</v>
      </c>
      <c r="S306" s="277"/>
      <c r="T306" s="278"/>
      <c r="U306" s="280"/>
      <c r="V306" s="271">
        <f>SUM(W306,AC306,AF306,AM306,AQ306,AX306,BP306,BS306)</f>
        <v>-688</v>
      </c>
      <c r="W306" s="272">
        <f>SUM(X306:AB306)</f>
        <v>0</v>
      </c>
      <c r="X306" s="273"/>
      <c r="Y306" s="281"/>
      <c r="Z306" s="274"/>
      <c r="AA306" s="274"/>
      <c r="AB306" s="278"/>
      <c r="AC306" s="272">
        <f>SUM(AD306:AE306)</f>
        <v>0</v>
      </c>
      <c r="AD306" s="273"/>
      <c r="AE306" s="278"/>
      <c r="AF306" s="272">
        <f>SUM(AG306:AL306)</f>
        <v>0</v>
      </c>
      <c r="AG306" s="273"/>
      <c r="AH306" s="274"/>
      <c r="AI306" s="274"/>
      <c r="AJ306" s="274"/>
      <c r="AK306" s="274"/>
      <c r="AL306" s="278"/>
      <c r="AM306" s="272">
        <f>SUM(AN306:AP306)</f>
        <v>0</v>
      </c>
      <c r="AN306" s="273"/>
      <c r="AO306" s="274"/>
      <c r="AP306" s="278"/>
      <c r="AQ306" s="272">
        <f>SUM(AR306:AW306)</f>
        <v>0</v>
      </c>
      <c r="AR306" s="273"/>
      <c r="AS306" s="274"/>
      <c r="AT306" s="274"/>
      <c r="AU306" s="274"/>
      <c r="AV306" s="274"/>
      <c r="AW306" s="278"/>
      <c r="AX306" s="272">
        <f>SUM(AY306:BO306)</f>
        <v>0</v>
      </c>
      <c r="AY306" s="273"/>
      <c r="AZ306" s="274"/>
      <c r="BA306" s="274"/>
      <c r="BB306" s="274"/>
      <c r="BC306" s="274"/>
      <c r="BD306" s="274"/>
      <c r="BE306" s="274"/>
      <c r="BF306" s="274"/>
      <c r="BG306" s="274"/>
      <c r="BH306" s="274"/>
      <c r="BI306" s="274"/>
      <c r="BJ306" s="274"/>
      <c r="BK306" s="274"/>
      <c r="BL306" s="274"/>
      <c r="BM306" s="274"/>
      <c r="BN306" s="274"/>
      <c r="BO306" s="278"/>
      <c r="BP306" s="276">
        <f>SUM(BQ306:BR306)</f>
        <v>-688</v>
      </c>
      <c r="BQ306" s="96"/>
      <c r="BR306" s="101">
        <f>-688</f>
        <v>-688</v>
      </c>
      <c r="BS306" s="95">
        <f>SUM(BT306:BU306)</f>
        <v>0</v>
      </c>
      <c r="BT306" s="96"/>
      <c r="BU306" s="101"/>
    </row>
    <row r="307" spans="1:73" s="2" customFormat="1" x14ac:dyDescent="0.25">
      <c r="A307" s="89"/>
      <c r="B307" s="225"/>
      <c r="C307" s="226" t="s">
        <v>230</v>
      </c>
      <c r="D307" s="290" t="s">
        <v>9</v>
      </c>
      <c r="E307" s="260">
        <v>21</v>
      </c>
      <c r="F307" s="300" t="s">
        <v>227</v>
      </c>
      <c r="G307" s="229">
        <f>SUM(U307,R307,O307,L307,H307)</f>
        <v>-10125</v>
      </c>
      <c r="H307" s="234">
        <f t="shared" ref="H307:H309" si="471">SUM(I307:K307)</f>
        <v>-10125</v>
      </c>
      <c r="I307" s="231"/>
      <c r="J307" s="232"/>
      <c r="K307" s="261">
        <v>-10125</v>
      </c>
      <c r="L307" s="262">
        <f t="shared" ref="L307:L322" si="472">SUM(M307:N307)</f>
        <v>0</v>
      </c>
      <c r="M307" s="263"/>
      <c r="N307" s="233"/>
      <c r="O307" s="264">
        <f t="shared" ref="O307:O322" si="473">SUM(P307:Q307)</f>
        <v>0</v>
      </c>
      <c r="P307" s="263"/>
      <c r="Q307" s="233"/>
      <c r="R307" s="264">
        <f t="shared" ref="R307:R322" si="474">SUM(S307:T307)</f>
        <v>0</v>
      </c>
      <c r="S307" s="263"/>
      <c r="T307" s="233"/>
      <c r="U307" s="265"/>
      <c r="V307" s="229">
        <f t="shared" ref="V307:V322" si="475">SUM(W307,AC307,AF307,AM307,AQ307,AX307,BP307,BS307)</f>
        <v>0</v>
      </c>
      <c r="W307" s="234">
        <f t="shared" ref="W307:W322" si="476">SUM(X307:AB307)</f>
        <v>0</v>
      </c>
      <c r="X307" s="231"/>
      <c r="Y307" s="257"/>
      <c r="Z307" s="232"/>
      <c r="AA307" s="232"/>
      <c r="AB307" s="233"/>
      <c r="AC307" s="234">
        <f t="shared" ref="AC307:AC322" si="477">SUM(AD307:AE307)</f>
        <v>0</v>
      </c>
      <c r="AD307" s="231"/>
      <c r="AE307" s="233"/>
      <c r="AF307" s="234">
        <f t="shared" ref="AF307:AF322" si="478">SUM(AG307:AL307)</f>
        <v>0</v>
      </c>
      <c r="AG307" s="231"/>
      <c r="AH307" s="232"/>
      <c r="AI307" s="232"/>
      <c r="AJ307" s="232"/>
      <c r="AK307" s="232"/>
      <c r="AL307" s="233"/>
      <c r="AM307" s="234">
        <f t="shared" ref="AM307:AM322" si="479">SUM(AN307:AP307)</f>
        <v>0</v>
      </c>
      <c r="AN307" s="231"/>
      <c r="AO307" s="232"/>
      <c r="AP307" s="233"/>
      <c r="AQ307" s="234">
        <f t="shared" ref="AQ307:AQ322" si="480">SUM(AR307:AW307)</f>
        <v>0</v>
      </c>
      <c r="AR307" s="231"/>
      <c r="AS307" s="232"/>
      <c r="AT307" s="232"/>
      <c r="AU307" s="232"/>
      <c r="AV307" s="232"/>
      <c r="AW307" s="233"/>
      <c r="AX307" s="234">
        <f t="shared" ref="AX307:AX322" si="481">SUM(AY307:BO307)</f>
        <v>0</v>
      </c>
      <c r="AY307" s="231"/>
      <c r="AZ307" s="232"/>
      <c r="BA307" s="232"/>
      <c r="BB307" s="232"/>
      <c r="BC307" s="232"/>
      <c r="BD307" s="232"/>
      <c r="BE307" s="232"/>
      <c r="BF307" s="232"/>
      <c r="BG307" s="232"/>
      <c r="BH307" s="232"/>
      <c r="BI307" s="232"/>
      <c r="BJ307" s="232"/>
      <c r="BK307" s="232"/>
      <c r="BL307" s="232"/>
      <c r="BM307" s="232"/>
      <c r="BN307" s="232"/>
      <c r="BO307" s="233"/>
      <c r="BP307" s="234">
        <f t="shared" ref="BP307:BP322" si="482">SUM(BQ307:BR307)</f>
        <v>0</v>
      </c>
      <c r="BQ307" s="111"/>
      <c r="BR307" s="116"/>
      <c r="BS307" s="110">
        <f t="shared" ref="BS307:BS322" si="483">SUM(BT307:BU307)</f>
        <v>0</v>
      </c>
      <c r="BT307" s="111"/>
      <c r="BU307" s="116"/>
    </row>
    <row r="308" spans="1:73" s="2" customFormat="1" hidden="1" x14ac:dyDescent="0.25">
      <c r="A308" s="89"/>
      <c r="B308" s="106"/>
      <c r="C308" s="107"/>
      <c r="D308" s="108"/>
      <c r="E308" s="108"/>
      <c r="F308" s="109"/>
      <c r="G308" s="94">
        <f t="shared" ref="G308:G322" si="484">SUM(U308,R308,O308,L308,H308)</f>
        <v>0</v>
      </c>
      <c r="H308" s="110">
        <f t="shared" si="471"/>
        <v>0</v>
      </c>
      <c r="I308" s="111"/>
      <c r="J308" s="112"/>
      <c r="K308" s="113"/>
      <c r="L308" s="114">
        <f t="shared" si="472"/>
        <v>0</v>
      </c>
      <c r="M308" s="115"/>
      <c r="N308" s="116"/>
      <c r="O308" s="117">
        <f t="shared" si="473"/>
        <v>0</v>
      </c>
      <c r="P308" s="115"/>
      <c r="Q308" s="116"/>
      <c r="R308" s="117">
        <f t="shared" si="474"/>
        <v>0</v>
      </c>
      <c r="S308" s="115"/>
      <c r="T308" s="116"/>
      <c r="U308" s="118"/>
      <c r="V308" s="94">
        <f t="shared" si="475"/>
        <v>0</v>
      </c>
      <c r="W308" s="110">
        <f t="shared" si="476"/>
        <v>0</v>
      </c>
      <c r="X308" s="111"/>
      <c r="Y308" s="250"/>
      <c r="Z308" s="112"/>
      <c r="AA308" s="112"/>
      <c r="AB308" s="116"/>
      <c r="AC308" s="110">
        <f t="shared" si="477"/>
        <v>0</v>
      </c>
      <c r="AD308" s="111"/>
      <c r="AE308" s="116"/>
      <c r="AF308" s="110">
        <f t="shared" si="478"/>
        <v>0</v>
      </c>
      <c r="AG308" s="111"/>
      <c r="AH308" s="112"/>
      <c r="AI308" s="112"/>
      <c r="AJ308" s="112"/>
      <c r="AK308" s="112"/>
      <c r="AL308" s="116"/>
      <c r="AM308" s="110">
        <f t="shared" si="479"/>
        <v>0</v>
      </c>
      <c r="AN308" s="111"/>
      <c r="AO308" s="112"/>
      <c r="AP308" s="116"/>
      <c r="AQ308" s="110">
        <f t="shared" si="480"/>
        <v>0</v>
      </c>
      <c r="AR308" s="111"/>
      <c r="AS308" s="112"/>
      <c r="AT308" s="112"/>
      <c r="AU308" s="112"/>
      <c r="AV308" s="112"/>
      <c r="AW308" s="116"/>
      <c r="AX308" s="110">
        <f t="shared" si="481"/>
        <v>0</v>
      </c>
      <c r="AY308" s="111"/>
      <c r="AZ308" s="112"/>
      <c r="BA308" s="112"/>
      <c r="BB308" s="112"/>
      <c r="BC308" s="112"/>
      <c r="BD308" s="112"/>
      <c r="BE308" s="112"/>
      <c r="BF308" s="112"/>
      <c r="BG308" s="112"/>
      <c r="BH308" s="112"/>
      <c r="BI308" s="112"/>
      <c r="BJ308" s="112"/>
      <c r="BK308" s="112"/>
      <c r="BL308" s="112"/>
      <c r="BM308" s="112"/>
      <c r="BN308" s="112"/>
      <c r="BO308" s="116"/>
      <c r="BP308" s="110">
        <f t="shared" si="482"/>
        <v>0</v>
      </c>
      <c r="BQ308" s="111"/>
      <c r="BR308" s="116"/>
      <c r="BS308" s="110">
        <f t="shared" si="483"/>
        <v>0</v>
      </c>
      <c r="BT308" s="111"/>
      <c r="BU308" s="116"/>
    </row>
    <row r="309" spans="1:73" s="2" customFormat="1" hidden="1" x14ac:dyDescent="0.25">
      <c r="A309" s="89"/>
      <c r="B309" s="106"/>
      <c r="C309" s="107"/>
      <c r="D309" s="108"/>
      <c r="E309" s="108"/>
      <c r="F309" s="109"/>
      <c r="G309" s="94">
        <f t="shared" si="484"/>
        <v>0</v>
      </c>
      <c r="H309" s="110">
        <f t="shared" si="471"/>
        <v>0</v>
      </c>
      <c r="I309" s="111"/>
      <c r="J309" s="112"/>
      <c r="K309" s="113"/>
      <c r="L309" s="114">
        <f t="shared" si="472"/>
        <v>0</v>
      </c>
      <c r="M309" s="115"/>
      <c r="N309" s="116"/>
      <c r="O309" s="117">
        <f t="shared" si="473"/>
        <v>0</v>
      </c>
      <c r="P309" s="115"/>
      <c r="Q309" s="116"/>
      <c r="R309" s="117">
        <f t="shared" si="474"/>
        <v>0</v>
      </c>
      <c r="S309" s="115"/>
      <c r="T309" s="116"/>
      <c r="U309" s="118"/>
      <c r="V309" s="94">
        <f t="shared" si="475"/>
        <v>0</v>
      </c>
      <c r="W309" s="110">
        <f t="shared" si="476"/>
        <v>0</v>
      </c>
      <c r="X309" s="111"/>
      <c r="Y309" s="250"/>
      <c r="Z309" s="112"/>
      <c r="AA309" s="112"/>
      <c r="AB309" s="116"/>
      <c r="AC309" s="110">
        <f t="shared" si="477"/>
        <v>0</v>
      </c>
      <c r="AD309" s="111"/>
      <c r="AE309" s="116"/>
      <c r="AF309" s="110">
        <f t="shared" si="478"/>
        <v>0</v>
      </c>
      <c r="AG309" s="111"/>
      <c r="AH309" s="112"/>
      <c r="AI309" s="112"/>
      <c r="AJ309" s="112"/>
      <c r="AK309" s="112"/>
      <c r="AL309" s="116"/>
      <c r="AM309" s="110">
        <f t="shared" si="479"/>
        <v>0</v>
      </c>
      <c r="AN309" s="111"/>
      <c r="AO309" s="112"/>
      <c r="AP309" s="116"/>
      <c r="AQ309" s="110">
        <f t="shared" si="480"/>
        <v>0</v>
      </c>
      <c r="AR309" s="111"/>
      <c r="AS309" s="112"/>
      <c r="AT309" s="112"/>
      <c r="AU309" s="112"/>
      <c r="AV309" s="112"/>
      <c r="AW309" s="116"/>
      <c r="AX309" s="110">
        <f t="shared" si="481"/>
        <v>0</v>
      </c>
      <c r="AY309" s="111"/>
      <c r="AZ309" s="112"/>
      <c r="BA309" s="112"/>
      <c r="BB309" s="112"/>
      <c r="BC309" s="112"/>
      <c r="BD309" s="112"/>
      <c r="BE309" s="112"/>
      <c r="BF309" s="112"/>
      <c r="BG309" s="112"/>
      <c r="BH309" s="112"/>
      <c r="BI309" s="112"/>
      <c r="BJ309" s="112"/>
      <c r="BK309" s="112"/>
      <c r="BL309" s="112"/>
      <c r="BM309" s="112"/>
      <c r="BN309" s="112"/>
      <c r="BO309" s="116"/>
      <c r="BP309" s="110">
        <f t="shared" si="482"/>
        <v>0</v>
      </c>
      <c r="BQ309" s="111"/>
      <c r="BR309" s="116"/>
      <c r="BS309" s="110">
        <f t="shared" si="483"/>
        <v>0</v>
      </c>
      <c r="BT309" s="111"/>
      <c r="BU309" s="116"/>
    </row>
    <row r="310" spans="1:73" s="2" customFormat="1" hidden="1" x14ac:dyDescent="0.25">
      <c r="A310" s="89"/>
      <c r="B310" s="106"/>
      <c r="C310" s="107"/>
      <c r="D310" s="108"/>
      <c r="E310" s="108"/>
      <c r="F310" s="109"/>
      <c r="G310" s="94">
        <f t="shared" si="484"/>
        <v>0</v>
      </c>
      <c r="H310" s="110">
        <f>SUM(I310:K310)</f>
        <v>0</v>
      </c>
      <c r="I310" s="111"/>
      <c r="J310" s="112"/>
      <c r="K310" s="113"/>
      <c r="L310" s="114">
        <f t="shared" si="472"/>
        <v>0</v>
      </c>
      <c r="M310" s="115"/>
      <c r="N310" s="116"/>
      <c r="O310" s="117">
        <f t="shared" si="473"/>
        <v>0</v>
      </c>
      <c r="P310" s="115"/>
      <c r="Q310" s="116"/>
      <c r="R310" s="117">
        <f t="shared" si="474"/>
        <v>0</v>
      </c>
      <c r="S310" s="115"/>
      <c r="T310" s="116"/>
      <c r="U310" s="118"/>
      <c r="V310" s="94">
        <f t="shared" si="475"/>
        <v>0</v>
      </c>
      <c r="W310" s="110">
        <f t="shared" si="476"/>
        <v>0</v>
      </c>
      <c r="X310" s="111"/>
      <c r="Y310" s="250"/>
      <c r="Z310" s="112"/>
      <c r="AA310" s="112"/>
      <c r="AB310" s="116"/>
      <c r="AC310" s="110">
        <f t="shared" si="477"/>
        <v>0</v>
      </c>
      <c r="AD310" s="111"/>
      <c r="AE310" s="116"/>
      <c r="AF310" s="110">
        <f t="shared" si="478"/>
        <v>0</v>
      </c>
      <c r="AG310" s="111"/>
      <c r="AH310" s="112"/>
      <c r="AI310" s="112"/>
      <c r="AJ310" s="112"/>
      <c r="AK310" s="112"/>
      <c r="AL310" s="116"/>
      <c r="AM310" s="110">
        <f t="shared" si="479"/>
        <v>0</v>
      </c>
      <c r="AN310" s="111"/>
      <c r="AO310" s="112"/>
      <c r="AP310" s="116"/>
      <c r="AQ310" s="110">
        <f t="shared" si="480"/>
        <v>0</v>
      </c>
      <c r="AR310" s="111"/>
      <c r="AS310" s="112"/>
      <c r="AT310" s="112"/>
      <c r="AU310" s="112"/>
      <c r="AV310" s="112"/>
      <c r="AW310" s="116"/>
      <c r="AX310" s="110">
        <f t="shared" si="481"/>
        <v>0</v>
      </c>
      <c r="AY310" s="111"/>
      <c r="AZ310" s="112"/>
      <c r="BA310" s="112"/>
      <c r="BB310" s="112"/>
      <c r="BC310" s="112"/>
      <c r="BD310" s="112"/>
      <c r="BE310" s="112"/>
      <c r="BF310" s="112"/>
      <c r="BG310" s="112"/>
      <c r="BH310" s="112"/>
      <c r="BI310" s="112"/>
      <c r="BJ310" s="112"/>
      <c r="BK310" s="112"/>
      <c r="BL310" s="112"/>
      <c r="BM310" s="112"/>
      <c r="BN310" s="112"/>
      <c r="BO310" s="116"/>
      <c r="BP310" s="110">
        <f t="shared" si="482"/>
        <v>0</v>
      </c>
      <c r="BQ310" s="111"/>
      <c r="BR310" s="116"/>
      <c r="BS310" s="110">
        <f t="shared" si="483"/>
        <v>0</v>
      </c>
      <c r="BT310" s="111"/>
      <c r="BU310" s="116"/>
    </row>
    <row r="311" spans="1:73" s="2" customFormat="1" hidden="1" x14ac:dyDescent="0.25">
      <c r="A311" s="89"/>
      <c r="B311" s="106"/>
      <c r="C311" s="107"/>
      <c r="D311" s="108"/>
      <c r="E311" s="108"/>
      <c r="F311" s="109"/>
      <c r="G311" s="94">
        <f t="shared" si="484"/>
        <v>0</v>
      </c>
      <c r="H311" s="110">
        <f t="shared" ref="H311:H322" si="485">SUM(I311:K311)</f>
        <v>0</v>
      </c>
      <c r="I311" s="111"/>
      <c r="J311" s="112"/>
      <c r="K311" s="113"/>
      <c r="L311" s="114">
        <f t="shared" si="472"/>
        <v>0</v>
      </c>
      <c r="M311" s="115"/>
      <c r="N311" s="116"/>
      <c r="O311" s="117">
        <f t="shared" si="473"/>
        <v>0</v>
      </c>
      <c r="P311" s="115"/>
      <c r="Q311" s="116"/>
      <c r="R311" s="117">
        <f t="shared" si="474"/>
        <v>0</v>
      </c>
      <c r="S311" s="115"/>
      <c r="T311" s="116"/>
      <c r="U311" s="118"/>
      <c r="V311" s="94">
        <f t="shared" si="475"/>
        <v>0</v>
      </c>
      <c r="W311" s="110">
        <f t="shared" si="476"/>
        <v>0</v>
      </c>
      <c r="X311" s="111"/>
      <c r="Y311" s="250"/>
      <c r="Z311" s="112"/>
      <c r="AA311" s="112"/>
      <c r="AB311" s="116"/>
      <c r="AC311" s="110">
        <f t="shared" si="477"/>
        <v>0</v>
      </c>
      <c r="AD311" s="111"/>
      <c r="AE311" s="116"/>
      <c r="AF311" s="110">
        <f t="shared" si="478"/>
        <v>0</v>
      </c>
      <c r="AG311" s="111"/>
      <c r="AH311" s="112"/>
      <c r="AI311" s="112"/>
      <c r="AJ311" s="112"/>
      <c r="AK311" s="112"/>
      <c r="AL311" s="116"/>
      <c r="AM311" s="110">
        <f t="shared" si="479"/>
        <v>0</v>
      </c>
      <c r="AN311" s="111"/>
      <c r="AO311" s="112"/>
      <c r="AP311" s="116"/>
      <c r="AQ311" s="110">
        <f t="shared" si="480"/>
        <v>0</v>
      </c>
      <c r="AR311" s="111"/>
      <c r="AS311" s="112"/>
      <c r="AT311" s="112"/>
      <c r="AU311" s="112"/>
      <c r="AV311" s="112"/>
      <c r="AW311" s="116"/>
      <c r="AX311" s="110">
        <f t="shared" si="481"/>
        <v>0</v>
      </c>
      <c r="AY311" s="111"/>
      <c r="AZ311" s="112"/>
      <c r="BA311" s="112"/>
      <c r="BB311" s="112"/>
      <c r="BC311" s="112"/>
      <c r="BD311" s="112"/>
      <c r="BE311" s="112"/>
      <c r="BF311" s="112"/>
      <c r="BG311" s="112"/>
      <c r="BH311" s="112"/>
      <c r="BI311" s="112"/>
      <c r="BJ311" s="112"/>
      <c r="BK311" s="112"/>
      <c r="BL311" s="112"/>
      <c r="BM311" s="112"/>
      <c r="BN311" s="112"/>
      <c r="BO311" s="116"/>
      <c r="BP311" s="110">
        <f t="shared" si="482"/>
        <v>0</v>
      </c>
      <c r="BQ311" s="111"/>
      <c r="BR311" s="116"/>
      <c r="BS311" s="110">
        <f t="shared" si="483"/>
        <v>0</v>
      </c>
      <c r="BT311" s="111"/>
      <c r="BU311" s="116"/>
    </row>
    <row r="312" spans="1:73" s="2" customFormat="1" hidden="1" x14ac:dyDescent="0.25">
      <c r="A312" s="89"/>
      <c r="B312" s="106"/>
      <c r="C312" s="107"/>
      <c r="D312" s="108"/>
      <c r="E312" s="108"/>
      <c r="F312" s="109"/>
      <c r="G312" s="94">
        <f t="shared" si="484"/>
        <v>0</v>
      </c>
      <c r="H312" s="110">
        <f t="shared" si="485"/>
        <v>0</v>
      </c>
      <c r="I312" s="111"/>
      <c r="J312" s="112"/>
      <c r="K312" s="113"/>
      <c r="L312" s="114">
        <f t="shared" si="472"/>
        <v>0</v>
      </c>
      <c r="M312" s="115"/>
      <c r="N312" s="116"/>
      <c r="O312" s="117">
        <f t="shared" si="473"/>
        <v>0</v>
      </c>
      <c r="P312" s="115"/>
      <c r="Q312" s="116"/>
      <c r="R312" s="117">
        <f t="shared" si="474"/>
        <v>0</v>
      </c>
      <c r="S312" s="115"/>
      <c r="T312" s="116"/>
      <c r="U312" s="118"/>
      <c r="V312" s="94">
        <f t="shared" si="475"/>
        <v>0</v>
      </c>
      <c r="W312" s="110">
        <f t="shared" si="476"/>
        <v>0</v>
      </c>
      <c r="X312" s="111"/>
      <c r="Y312" s="250"/>
      <c r="Z312" s="112"/>
      <c r="AA312" s="112"/>
      <c r="AB312" s="116"/>
      <c r="AC312" s="110">
        <f t="shared" si="477"/>
        <v>0</v>
      </c>
      <c r="AD312" s="111"/>
      <c r="AE312" s="116"/>
      <c r="AF312" s="110">
        <f t="shared" si="478"/>
        <v>0</v>
      </c>
      <c r="AG312" s="111"/>
      <c r="AH312" s="112"/>
      <c r="AI312" s="112"/>
      <c r="AJ312" s="112"/>
      <c r="AK312" s="112"/>
      <c r="AL312" s="116"/>
      <c r="AM312" s="110">
        <f t="shared" si="479"/>
        <v>0</v>
      </c>
      <c r="AN312" s="111"/>
      <c r="AO312" s="112"/>
      <c r="AP312" s="116"/>
      <c r="AQ312" s="110">
        <f t="shared" si="480"/>
        <v>0</v>
      </c>
      <c r="AR312" s="111"/>
      <c r="AS312" s="112"/>
      <c r="AT312" s="112"/>
      <c r="AU312" s="112"/>
      <c r="AV312" s="112"/>
      <c r="AW312" s="116"/>
      <c r="AX312" s="110">
        <f t="shared" si="481"/>
        <v>0</v>
      </c>
      <c r="AY312" s="111"/>
      <c r="AZ312" s="112"/>
      <c r="BA312" s="112"/>
      <c r="BB312" s="112"/>
      <c r="BC312" s="112"/>
      <c r="BD312" s="112"/>
      <c r="BE312" s="112"/>
      <c r="BF312" s="112"/>
      <c r="BG312" s="112"/>
      <c r="BH312" s="112"/>
      <c r="BI312" s="112"/>
      <c r="BJ312" s="112"/>
      <c r="BK312" s="112"/>
      <c r="BL312" s="112"/>
      <c r="BM312" s="112"/>
      <c r="BN312" s="112"/>
      <c r="BO312" s="116"/>
      <c r="BP312" s="110">
        <f t="shared" si="482"/>
        <v>0</v>
      </c>
      <c r="BQ312" s="111"/>
      <c r="BR312" s="116"/>
      <c r="BS312" s="110">
        <f t="shared" si="483"/>
        <v>0</v>
      </c>
      <c r="BT312" s="111"/>
      <c r="BU312" s="116"/>
    </row>
    <row r="313" spans="1:73" s="2" customFormat="1" hidden="1" x14ac:dyDescent="0.25">
      <c r="A313" s="89"/>
      <c r="B313" s="106"/>
      <c r="C313" s="107"/>
      <c r="D313" s="108"/>
      <c r="E313" s="108"/>
      <c r="F313" s="109"/>
      <c r="G313" s="94">
        <f t="shared" si="484"/>
        <v>0</v>
      </c>
      <c r="H313" s="110">
        <f t="shared" si="485"/>
        <v>0</v>
      </c>
      <c r="I313" s="111"/>
      <c r="J313" s="112"/>
      <c r="K313" s="113"/>
      <c r="L313" s="114">
        <f t="shared" si="472"/>
        <v>0</v>
      </c>
      <c r="M313" s="115"/>
      <c r="N313" s="116"/>
      <c r="O313" s="117">
        <f t="shared" si="473"/>
        <v>0</v>
      </c>
      <c r="P313" s="115"/>
      <c r="Q313" s="116"/>
      <c r="R313" s="117">
        <f t="shared" si="474"/>
        <v>0</v>
      </c>
      <c r="S313" s="115"/>
      <c r="T313" s="116"/>
      <c r="U313" s="118"/>
      <c r="V313" s="94">
        <f t="shared" si="475"/>
        <v>0</v>
      </c>
      <c r="W313" s="110">
        <f t="shared" si="476"/>
        <v>0</v>
      </c>
      <c r="X313" s="111"/>
      <c r="Y313" s="250"/>
      <c r="Z313" s="112"/>
      <c r="AA313" s="112"/>
      <c r="AB313" s="116"/>
      <c r="AC313" s="110">
        <f t="shared" si="477"/>
        <v>0</v>
      </c>
      <c r="AD313" s="111"/>
      <c r="AE313" s="116"/>
      <c r="AF313" s="110">
        <f t="shared" si="478"/>
        <v>0</v>
      </c>
      <c r="AG313" s="111"/>
      <c r="AH313" s="112"/>
      <c r="AI313" s="112"/>
      <c r="AJ313" s="112"/>
      <c r="AK313" s="112"/>
      <c r="AL313" s="116"/>
      <c r="AM313" s="110">
        <f t="shared" si="479"/>
        <v>0</v>
      </c>
      <c r="AN313" s="111"/>
      <c r="AO313" s="112"/>
      <c r="AP313" s="116"/>
      <c r="AQ313" s="110">
        <f t="shared" si="480"/>
        <v>0</v>
      </c>
      <c r="AR313" s="111"/>
      <c r="AS313" s="112"/>
      <c r="AT313" s="112"/>
      <c r="AU313" s="112"/>
      <c r="AV313" s="112"/>
      <c r="AW313" s="116"/>
      <c r="AX313" s="110">
        <f t="shared" si="481"/>
        <v>0</v>
      </c>
      <c r="AY313" s="111"/>
      <c r="AZ313" s="112"/>
      <c r="BA313" s="112"/>
      <c r="BB313" s="112"/>
      <c r="BC313" s="112"/>
      <c r="BD313" s="112"/>
      <c r="BE313" s="112"/>
      <c r="BF313" s="112"/>
      <c r="BG313" s="112"/>
      <c r="BH313" s="112"/>
      <c r="BI313" s="112"/>
      <c r="BJ313" s="112"/>
      <c r="BK313" s="112"/>
      <c r="BL313" s="112"/>
      <c r="BM313" s="112"/>
      <c r="BN313" s="112"/>
      <c r="BO313" s="116"/>
      <c r="BP313" s="110">
        <f t="shared" si="482"/>
        <v>0</v>
      </c>
      <c r="BQ313" s="111"/>
      <c r="BR313" s="116"/>
      <c r="BS313" s="110">
        <f t="shared" si="483"/>
        <v>0</v>
      </c>
      <c r="BT313" s="111"/>
      <c r="BU313" s="116"/>
    </row>
    <row r="314" spans="1:73" s="2" customFormat="1" hidden="1" x14ac:dyDescent="0.25">
      <c r="A314" s="89"/>
      <c r="B314" s="106"/>
      <c r="C314" s="107"/>
      <c r="D314" s="108"/>
      <c r="E314" s="108"/>
      <c r="F314" s="109"/>
      <c r="G314" s="94">
        <f t="shared" si="484"/>
        <v>0</v>
      </c>
      <c r="H314" s="110">
        <f t="shared" si="485"/>
        <v>0</v>
      </c>
      <c r="I314" s="111"/>
      <c r="J314" s="112"/>
      <c r="K314" s="113"/>
      <c r="L314" s="114">
        <f t="shared" si="472"/>
        <v>0</v>
      </c>
      <c r="M314" s="115"/>
      <c r="N314" s="116"/>
      <c r="O314" s="117">
        <f t="shared" si="473"/>
        <v>0</v>
      </c>
      <c r="P314" s="115"/>
      <c r="Q314" s="116"/>
      <c r="R314" s="117">
        <f t="shared" si="474"/>
        <v>0</v>
      </c>
      <c r="S314" s="115"/>
      <c r="T314" s="116"/>
      <c r="U314" s="118"/>
      <c r="V314" s="94">
        <f t="shared" si="475"/>
        <v>0</v>
      </c>
      <c r="W314" s="110">
        <f t="shared" si="476"/>
        <v>0</v>
      </c>
      <c r="X314" s="111"/>
      <c r="Y314" s="250"/>
      <c r="Z314" s="112"/>
      <c r="AA314" s="112"/>
      <c r="AB314" s="116"/>
      <c r="AC314" s="110">
        <f t="shared" si="477"/>
        <v>0</v>
      </c>
      <c r="AD314" s="111"/>
      <c r="AE314" s="116"/>
      <c r="AF314" s="110">
        <f t="shared" si="478"/>
        <v>0</v>
      </c>
      <c r="AG314" s="111"/>
      <c r="AH314" s="112"/>
      <c r="AI314" s="112"/>
      <c r="AJ314" s="112"/>
      <c r="AK314" s="112"/>
      <c r="AL314" s="116"/>
      <c r="AM314" s="110">
        <f t="shared" si="479"/>
        <v>0</v>
      </c>
      <c r="AN314" s="111"/>
      <c r="AO314" s="112"/>
      <c r="AP314" s="116"/>
      <c r="AQ314" s="110">
        <f t="shared" si="480"/>
        <v>0</v>
      </c>
      <c r="AR314" s="111"/>
      <c r="AS314" s="112"/>
      <c r="AT314" s="112"/>
      <c r="AU314" s="112"/>
      <c r="AV314" s="112"/>
      <c r="AW314" s="116"/>
      <c r="AX314" s="110">
        <f t="shared" si="481"/>
        <v>0</v>
      </c>
      <c r="AY314" s="111"/>
      <c r="AZ314" s="112"/>
      <c r="BA314" s="112"/>
      <c r="BB314" s="112"/>
      <c r="BC314" s="112"/>
      <c r="BD314" s="112"/>
      <c r="BE314" s="112"/>
      <c r="BF314" s="112"/>
      <c r="BG314" s="112"/>
      <c r="BH314" s="112"/>
      <c r="BI314" s="112"/>
      <c r="BJ314" s="112"/>
      <c r="BK314" s="112"/>
      <c r="BL314" s="112"/>
      <c r="BM314" s="112"/>
      <c r="BN314" s="112"/>
      <c r="BO314" s="116"/>
      <c r="BP314" s="110">
        <f t="shared" si="482"/>
        <v>0</v>
      </c>
      <c r="BQ314" s="111"/>
      <c r="BR314" s="116"/>
      <c r="BS314" s="110">
        <f t="shared" si="483"/>
        <v>0</v>
      </c>
      <c r="BT314" s="111"/>
      <c r="BU314" s="116"/>
    </row>
    <row r="315" spans="1:73" s="2" customFormat="1" hidden="1" x14ac:dyDescent="0.25">
      <c r="A315" s="89"/>
      <c r="B315" s="106"/>
      <c r="C315" s="107"/>
      <c r="D315" s="108"/>
      <c r="E315" s="108"/>
      <c r="F315" s="109"/>
      <c r="G315" s="94">
        <f t="shared" si="484"/>
        <v>0</v>
      </c>
      <c r="H315" s="110">
        <f t="shared" si="485"/>
        <v>0</v>
      </c>
      <c r="I315" s="111"/>
      <c r="J315" s="112"/>
      <c r="K315" s="113"/>
      <c r="L315" s="114">
        <f t="shared" si="472"/>
        <v>0</v>
      </c>
      <c r="M315" s="115"/>
      <c r="N315" s="116"/>
      <c r="O315" s="117">
        <f t="shared" si="473"/>
        <v>0</v>
      </c>
      <c r="P315" s="115"/>
      <c r="Q315" s="116"/>
      <c r="R315" s="117">
        <f t="shared" si="474"/>
        <v>0</v>
      </c>
      <c r="S315" s="115"/>
      <c r="T315" s="116"/>
      <c r="U315" s="118"/>
      <c r="V315" s="94">
        <f t="shared" si="475"/>
        <v>0</v>
      </c>
      <c r="W315" s="110">
        <f t="shared" si="476"/>
        <v>0</v>
      </c>
      <c r="X315" s="111"/>
      <c r="Y315" s="250"/>
      <c r="Z315" s="112"/>
      <c r="AA315" s="112"/>
      <c r="AB315" s="116"/>
      <c r="AC315" s="110">
        <f t="shared" si="477"/>
        <v>0</v>
      </c>
      <c r="AD315" s="111"/>
      <c r="AE315" s="116"/>
      <c r="AF315" s="110">
        <f t="shared" si="478"/>
        <v>0</v>
      </c>
      <c r="AG315" s="111"/>
      <c r="AH315" s="112"/>
      <c r="AI315" s="112"/>
      <c r="AJ315" s="112"/>
      <c r="AK315" s="112"/>
      <c r="AL315" s="116"/>
      <c r="AM315" s="110">
        <f t="shared" si="479"/>
        <v>0</v>
      </c>
      <c r="AN315" s="111"/>
      <c r="AO315" s="112"/>
      <c r="AP315" s="116"/>
      <c r="AQ315" s="110">
        <f t="shared" si="480"/>
        <v>0</v>
      </c>
      <c r="AR315" s="111"/>
      <c r="AS315" s="112"/>
      <c r="AT315" s="112"/>
      <c r="AU315" s="112"/>
      <c r="AV315" s="112"/>
      <c r="AW315" s="116"/>
      <c r="AX315" s="110">
        <f t="shared" si="481"/>
        <v>0</v>
      </c>
      <c r="AY315" s="111"/>
      <c r="AZ315" s="112"/>
      <c r="BA315" s="112"/>
      <c r="BB315" s="112"/>
      <c r="BC315" s="112"/>
      <c r="BD315" s="112"/>
      <c r="BE315" s="112"/>
      <c r="BF315" s="112"/>
      <c r="BG315" s="112"/>
      <c r="BH315" s="112"/>
      <c r="BI315" s="112"/>
      <c r="BJ315" s="112"/>
      <c r="BK315" s="112"/>
      <c r="BL315" s="112"/>
      <c r="BM315" s="112"/>
      <c r="BN315" s="112"/>
      <c r="BO315" s="116"/>
      <c r="BP315" s="110">
        <f t="shared" si="482"/>
        <v>0</v>
      </c>
      <c r="BQ315" s="111"/>
      <c r="BR315" s="116"/>
      <c r="BS315" s="110">
        <f t="shared" si="483"/>
        <v>0</v>
      </c>
      <c r="BT315" s="111"/>
      <c r="BU315" s="116"/>
    </row>
    <row r="316" spans="1:73" s="2" customFormat="1" hidden="1" x14ac:dyDescent="0.25">
      <c r="A316" s="89"/>
      <c r="B316" s="106"/>
      <c r="C316" s="107"/>
      <c r="D316" s="108"/>
      <c r="E316" s="108"/>
      <c r="F316" s="109"/>
      <c r="G316" s="94">
        <f t="shared" si="484"/>
        <v>0</v>
      </c>
      <c r="H316" s="110">
        <f t="shared" si="485"/>
        <v>0</v>
      </c>
      <c r="I316" s="111"/>
      <c r="J316" s="112"/>
      <c r="K316" s="113"/>
      <c r="L316" s="114">
        <f t="shared" si="472"/>
        <v>0</v>
      </c>
      <c r="M316" s="115"/>
      <c r="N316" s="116"/>
      <c r="O316" s="117">
        <f t="shared" si="473"/>
        <v>0</v>
      </c>
      <c r="P316" s="115"/>
      <c r="Q316" s="116"/>
      <c r="R316" s="117">
        <f t="shared" si="474"/>
        <v>0</v>
      </c>
      <c r="S316" s="115"/>
      <c r="T316" s="116"/>
      <c r="U316" s="118"/>
      <c r="V316" s="94">
        <f t="shared" si="475"/>
        <v>0</v>
      </c>
      <c r="W316" s="110">
        <f t="shared" si="476"/>
        <v>0</v>
      </c>
      <c r="X316" s="111"/>
      <c r="Y316" s="250"/>
      <c r="Z316" s="112"/>
      <c r="AA316" s="112"/>
      <c r="AB316" s="116"/>
      <c r="AC316" s="110">
        <f t="shared" si="477"/>
        <v>0</v>
      </c>
      <c r="AD316" s="111"/>
      <c r="AE316" s="116"/>
      <c r="AF316" s="110">
        <f t="shared" si="478"/>
        <v>0</v>
      </c>
      <c r="AG316" s="111"/>
      <c r="AH316" s="112"/>
      <c r="AI316" s="112"/>
      <c r="AJ316" s="112"/>
      <c r="AK316" s="112"/>
      <c r="AL316" s="116"/>
      <c r="AM316" s="110">
        <f t="shared" si="479"/>
        <v>0</v>
      </c>
      <c r="AN316" s="111"/>
      <c r="AO316" s="112"/>
      <c r="AP316" s="116"/>
      <c r="AQ316" s="110">
        <f t="shared" si="480"/>
        <v>0</v>
      </c>
      <c r="AR316" s="111"/>
      <c r="AS316" s="112"/>
      <c r="AT316" s="112"/>
      <c r="AU316" s="112"/>
      <c r="AV316" s="112"/>
      <c r="AW316" s="116"/>
      <c r="AX316" s="110">
        <f t="shared" si="481"/>
        <v>0</v>
      </c>
      <c r="AY316" s="111"/>
      <c r="AZ316" s="112"/>
      <c r="BA316" s="112"/>
      <c r="BB316" s="112"/>
      <c r="BC316" s="112"/>
      <c r="BD316" s="112"/>
      <c r="BE316" s="112"/>
      <c r="BF316" s="112"/>
      <c r="BG316" s="112"/>
      <c r="BH316" s="112"/>
      <c r="BI316" s="112"/>
      <c r="BJ316" s="112"/>
      <c r="BK316" s="112"/>
      <c r="BL316" s="112"/>
      <c r="BM316" s="112"/>
      <c r="BN316" s="112"/>
      <c r="BO316" s="116"/>
      <c r="BP316" s="110">
        <f t="shared" si="482"/>
        <v>0</v>
      </c>
      <c r="BQ316" s="111"/>
      <c r="BR316" s="116"/>
      <c r="BS316" s="110">
        <f t="shared" si="483"/>
        <v>0</v>
      </c>
      <c r="BT316" s="111"/>
      <c r="BU316" s="116"/>
    </row>
    <row r="317" spans="1:73" s="2" customFormat="1" hidden="1" x14ac:dyDescent="0.25">
      <c r="A317" s="89"/>
      <c r="B317" s="106"/>
      <c r="C317" s="107"/>
      <c r="D317" s="108"/>
      <c r="E317" s="108"/>
      <c r="F317" s="109"/>
      <c r="G317" s="94">
        <f t="shared" si="484"/>
        <v>0</v>
      </c>
      <c r="H317" s="110">
        <f t="shared" si="485"/>
        <v>0</v>
      </c>
      <c r="I317" s="111"/>
      <c r="J317" s="112"/>
      <c r="K317" s="113"/>
      <c r="L317" s="114">
        <f t="shared" si="472"/>
        <v>0</v>
      </c>
      <c r="M317" s="115"/>
      <c r="N317" s="116"/>
      <c r="O317" s="117">
        <f t="shared" si="473"/>
        <v>0</v>
      </c>
      <c r="P317" s="115"/>
      <c r="Q317" s="116"/>
      <c r="R317" s="117">
        <f t="shared" si="474"/>
        <v>0</v>
      </c>
      <c r="S317" s="115"/>
      <c r="T317" s="116"/>
      <c r="U317" s="118"/>
      <c r="V317" s="94">
        <f t="shared" si="475"/>
        <v>0</v>
      </c>
      <c r="W317" s="110">
        <f t="shared" si="476"/>
        <v>0</v>
      </c>
      <c r="X317" s="111"/>
      <c r="Y317" s="250"/>
      <c r="Z317" s="112"/>
      <c r="AA317" s="112"/>
      <c r="AB317" s="116"/>
      <c r="AC317" s="110">
        <f t="shared" si="477"/>
        <v>0</v>
      </c>
      <c r="AD317" s="111"/>
      <c r="AE317" s="116"/>
      <c r="AF317" s="110">
        <f t="shared" si="478"/>
        <v>0</v>
      </c>
      <c r="AG317" s="111"/>
      <c r="AH317" s="112"/>
      <c r="AI317" s="112"/>
      <c r="AJ317" s="112"/>
      <c r="AK317" s="112"/>
      <c r="AL317" s="116"/>
      <c r="AM317" s="110">
        <f t="shared" si="479"/>
        <v>0</v>
      </c>
      <c r="AN317" s="111"/>
      <c r="AO317" s="112"/>
      <c r="AP317" s="116"/>
      <c r="AQ317" s="110">
        <f t="shared" si="480"/>
        <v>0</v>
      </c>
      <c r="AR317" s="111"/>
      <c r="AS317" s="112"/>
      <c r="AT317" s="112"/>
      <c r="AU317" s="112"/>
      <c r="AV317" s="112"/>
      <c r="AW317" s="116"/>
      <c r="AX317" s="110">
        <f t="shared" si="481"/>
        <v>0</v>
      </c>
      <c r="AY317" s="111"/>
      <c r="AZ317" s="112"/>
      <c r="BA317" s="112"/>
      <c r="BB317" s="112"/>
      <c r="BC317" s="112"/>
      <c r="BD317" s="112"/>
      <c r="BE317" s="112"/>
      <c r="BF317" s="112"/>
      <c r="BG317" s="112"/>
      <c r="BH317" s="112"/>
      <c r="BI317" s="112"/>
      <c r="BJ317" s="112"/>
      <c r="BK317" s="112"/>
      <c r="BL317" s="112"/>
      <c r="BM317" s="112"/>
      <c r="BN317" s="112"/>
      <c r="BO317" s="116"/>
      <c r="BP317" s="110">
        <f t="shared" si="482"/>
        <v>0</v>
      </c>
      <c r="BQ317" s="111"/>
      <c r="BR317" s="116"/>
      <c r="BS317" s="110">
        <f t="shared" si="483"/>
        <v>0</v>
      </c>
      <c r="BT317" s="111"/>
      <c r="BU317" s="116"/>
    </row>
    <row r="318" spans="1:73" s="2" customFormat="1" hidden="1" x14ac:dyDescent="0.25">
      <c r="A318" s="89"/>
      <c r="B318" s="106"/>
      <c r="C318" s="107"/>
      <c r="D318" s="108"/>
      <c r="E318" s="108"/>
      <c r="F318" s="109"/>
      <c r="G318" s="94">
        <f t="shared" si="484"/>
        <v>0</v>
      </c>
      <c r="H318" s="110">
        <f t="shared" si="485"/>
        <v>0</v>
      </c>
      <c r="I318" s="111"/>
      <c r="J318" s="112"/>
      <c r="K318" s="113"/>
      <c r="L318" s="114">
        <f t="shared" si="472"/>
        <v>0</v>
      </c>
      <c r="M318" s="115"/>
      <c r="N318" s="116"/>
      <c r="O318" s="117">
        <f t="shared" si="473"/>
        <v>0</v>
      </c>
      <c r="P318" s="115"/>
      <c r="Q318" s="116"/>
      <c r="R318" s="117">
        <f t="shared" si="474"/>
        <v>0</v>
      </c>
      <c r="S318" s="115"/>
      <c r="T318" s="116"/>
      <c r="U318" s="118"/>
      <c r="V318" s="94">
        <f t="shared" si="475"/>
        <v>0</v>
      </c>
      <c r="W318" s="110">
        <f t="shared" si="476"/>
        <v>0</v>
      </c>
      <c r="X318" s="111"/>
      <c r="Y318" s="250"/>
      <c r="Z318" s="112"/>
      <c r="AA318" s="112"/>
      <c r="AB318" s="116"/>
      <c r="AC318" s="110">
        <f t="shared" si="477"/>
        <v>0</v>
      </c>
      <c r="AD318" s="111"/>
      <c r="AE318" s="116"/>
      <c r="AF318" s="110">
        <f t="shared" si="478"/>
        <v>0</v>
      </c>
      <c r="AG318" s="111"/>
      <c r="AH318" s="112"/>
      <c r="AI318" s="112"/>
      <c r="AJ318" s="112"/>
      <c r="AK318" s="112"/>
      <c r="AL318" s="116"/>
      <c r="AM318" s="110">
        <f t="shared" si="479"/>
        <v>0</v>
      </c>
      <c r="AN318" s="111"/>
      <c r="AO318" s="112"/>
      <c r="AP318" s="116"/>
      <c r="AQ318" s="110">
        <f t="shared" si="480"/>
        <v>0</v>
      </c>
      <c r="AR318" s="111"/>
      <c r="AS318" s="112"/>
      <c r="AT318" s="112"/>
      <c r="AU318" s="112"/>
      <c r="AV318" s="112"/>
      <c r="AW318" s="116"/>
      <c r="AX318" s="110">
        <f t="shared" si="481"/>
        <v>0</v>
      </c>
      <c r="AY318" s="111"/>
      <c r="AZ318" s="112"/>
      <c r="BA318" s="112"/>
      <c r="BB318" s="112"/>
      <c r="BC318" s="112"/>
      <c r="BD318" s="112"/>
      <c r="BE318" s="112"/>
      <c r="BF318" s="112"/>
      <c r="BG318" s="112"/>
      <c r="BH318" s="112"/>
      <c r="BI318" s="112"/>
      <c r="BJ318" s="112"/>
      <c r="BK318" s="112"/>
      <c r="BL318" s="112"/>
      <c r="BM318" s="112"/>
      <c r="BN318" s="112"/>
      <c r="BO318" s="116"/>
      <c r="BP318" s="110">
        <f t="shared" si="482"/>
        <v>0</v>
      </c>
      <c r="BQ318" s="111"/>
      <c r="BR318" s="116"/>
      <c r="BS318" s="110">
        <f t="shared" si="483"/>
        <v>0</v>
      </c>
      <c r="BT318" s="111"/>
      <c r="BU318" s="116"/>
    </row>
    <row r="319" spans="1:73" s="2" customFormat="1" hidden="1" x14ac:dyDescent="0.25">
      <c r="A319" s="89"/>
      <c r="B319" s="106"/>
      <c r="C319" s="107"/>
      <c r="D319" s="108"/>
      <c r="E319" s="108"/>
      <c r="F319" s="109"/>
      <c r="G319" s="94">
        <f t="shared" si="484"/>
        <v>0</v>
      </c>
      <c r="H319" s="110">
        <f t="shared" si="485"/>
        <v>0</v>
      </c>
      <c r="I319" s="111"/>
      <c r="J319" s="112"/>
      <c r="K319" s="113"/>
      <c r="L319" s="114">
        <f t="shared" si="472"/>
        <v>0</v>
      </c>
      <c r="M319" s="115"/>
      <c r="N319" s="116"/>
      <c r="O319" s="117">
        <f t="shared" si="473"/>
        <v>0</v>
      </c>
      <c r="P319" s="115"/>
      <c r="Q319" s="116"/>
      <c r="R319" s="117">
        <f t="shared" si="474"/>
        <v>0</v>
      </c>
      <c r="S319" s="115"/>
      <c r="T319" s="116"/>
      <c r="U319" s="118"/>
      <c r="V319" s="94">
        <f t="shared" si="475"/>
        <v>0</v>
      </c>
      <c r="W319" s="110">
        <f t="shared" si="476"/>
        <v>0</v>
      </c>
      <c r="X319" s="111"/>
      <c r="Y319" s="250"/>
      <c r="Z319" s="112"/>
      <c r="AA319" s="112"/>
      <c r="AB319" s="116"/>
      <c r="AC319" s="110">
        <f t="shared" si="477"/>
        <v>0</v>
      </c>
      <c r="AD319" s="111"/>
      <c r="AE319" s="116"/>
      <c r="AF319" s="110">
        <f t="shared" si="478"/>
        <v>0</v>
      </c>
      <c r="AG319" s="111"/>
      <c r="AH319" s="112"/>
      <c r="AI319" s="112"/>
      <c r="AJ319" s="112"/>
      <c r="AK319" s="112"/>
      <c r="AL319" s="116"/>
      <c r="AM319" s="110">
        <f t="shared" si="479"/>
        <v>0</v>
      </c>
      <c r="AN319" s="111"/>
      <c r="AO319" s="112"/>
      <c r="AP319" s="116"/>
      <c r="AQ319" s="110">
        <f t="shared" si="480"/>
        <v>0</v>
      </c>
      <c r="AR319" s="111"/>
      <c r="AS319" s="112"/>
      <c r="AT319" s="112"/>
      <c r="AU319" s="112"/>
      <c r="AV319" s="112"/>
      <c r="AW319" s="116"/>
      <c r="AX319" s="110">
        <f t="shared" si="481"/>
        <v>0</v>
      </c>
      <c r="AY319" s="111"/>
      <c r="AZ319" s="112"/>
      <c r="BA319" s="112"/>
      <c r="BB319" s="112"/>
      <c r="BC319" s="112"/>
      <c r="BD319" s="112"/>
      <c r="BE319" s="112"/>
      <c r="BF319" s="112"/>
      <c r="BG319" s="112"/>
      <c r="BH319" s="112"/>
      <c r="BI319" s="112"/>
      <c r="BJ319" s="112"/>
      <c r="BK319" s="112"/>
      <c r="BL319" s="112"/>
      <c r="BM319" s="112"/>
      <c r="BN319" s="112"/>
      <c r="BO319" s="116"/>
      <c r="BP319" s="110">
        <f t="shared" si="482"/>
        <v>0</v>
      </c>
      <c r="BQ319" s="111"/>
      <c r="BR319" s="116"/>
      <c r="BS319" s="110">
        <f t="shared" si="483"/>
        <v>0</v>
      </c>
      <c r="BT319" s="111"/>
      <c r="BU319" s="116"/>
    </row>
    <row r="320" spans="1:73" s="2" customFormat="1" hidden="1" x14ac:dyDescent="0.25">
      <c r="A320" s="89"/>
      <c r="B320" s="106"/>
      <c r="C320" s="107"/>
      <c r="D320" s="108"/>
      <c r="E320" s="108"/>
      <c r="F320" s="109"/>
      <c r="G320" s="94">
        <f t="shared" si="484"/>
        <v>0</v>
      </c>
      <c r="H320" s="110">
        <f t="shared" si="485"/>
        <v>0</v>
      </c>
      <c r="I320" s="111"/>
      <c r="J320" s="112"/>
      <c r="K320" s="113"/>
      <c r="L320" s="114">
        <f t="shared" si="472"/>
        <v>0</v>
      </c>
      <c r="M320" s="115"/>
      <c r="N320" s="116"/>
      <c r="O320" s="117">
        <f t="shared" si="473"/>
        <v>0</v>
      </c>
      <c r="P320" s="115"/>
      <c r="Q320" s="116"/>
      <c r="R320" s="117">
        <f t="shared" si="474"/>
        <v>0</v>
      </c>
      <c r="S320" s="115"/>
      <c r="T320" s="116"/>
      <c r="U320" s="118"/>
      <c r="V320" s="94">
        <f t="shared" si="475"/>
        <v>0</v>
      </c>
      <c r="W320" s="110">
        <f t="shared" si="476"/>
        <v>0</v>
      </c>
      <c r="X320" s="111"/>
      <c r="Y320" s="250"/>
      <c r="Z320" s="112"/>
      <c r="AA320" s="112"/>
      <c r="AB320" s="116"/>
      <c r="AC320" s="110">
        <f t="shared" si="477"/>
        <v>0</v>
      </c>
      <c r="AD320" s="111"/>
      <c r="AE320" s="116"/>
      <c r="AF320" s="110">
        <f t="shared" si="478"/>
        <v>0</v>
      </c>
      <c r="AG320" s="111"/>
      <c r="AH320" s="112"/>
      <c r="AI320" s="112"/>
      <c r="AJ320" s="112"/>
      <c r="AK320" s="112"/>
      <c r="AL320" s="116"/>
      <c r="AM320" s="110">
        <f t="shared" si="479"/>
        <v>0</v>
      </c>
      <c r="AN320" s="111"/>
      <c r="AO320" s="112"/>
      <c r="AP320" s="116"/>
      <c r="AQ320" s="110">
        <f t="shared" si="480"/>
        <v>0</v>
      </c>
      <c r="AR320" s="111"/>
      <c r="AS320" s="112"/>
      <c r="AT320" s="112"/>
      <c r="AU320" s="112"/>
      <c r="AV320" s="112"/>
      <c r="AW320" s="116"/>
      <c r="AX320" s="110">
        <f t="shared" si="481"/>
        <v>0</v>
      </c>
      <c r="AY320" s="111"/>
      <c r="AZ320" s="112"/>
      <c r="BA320" s="112"/>
      <c r="BB320" s="112"/>
      <c r="BC320" s="112"/>
      <c r="BD320" s="112"/>
      <c r="BE320" s="112"/>
      <c r="BF320" s="112"/>
      <c r="BG320" s="112"/>
      <c r="BH320" s="112"/>
      <c r="BI320" s="112"/>
      <c r="BJ320" s="112"/>
      <c r="BK320" s="112"/>
      <c r="BL320" s="112"/>
      <c r="BM320" s="112"/>
      <c r="BN320" s="112"/>
      <c r="BO320" s="116"/>
      <c r="BP320" s="110">
        <f t="shared" si="482"/>
        <v>0</v>
      </c>
      <c r="BQ320" s="111"/>
      <c r="BR320" s="116"/>
      <c r="BS320" s="110">
        <f t="shared" si="483"/>
        <v>0</v>
      </c>
      <c r="BT320" s="111"/>
      <c r="BU320" s="116"/>
    </row>
    <row r="321" spans="1:73" s="2" customFormat="1" hidden="1" x14ac:dyDescent="0.25">
      <c r="A321" s="89"/>
      <c r="B321" s="106"/>
      <c r="C321" s="107"/>
      <c r="D321" s="108"/>
      <c r="E321" s="108"/>
      <c r="F321" s="109"/>
      <c r="G321" s="94">
        <f t="shared" si="484"/>
        <v>0</v>
      </c>
      <c r="H321" s="110">
        <f t="shared" si="485"/>
        <v>0</v>
      </c>
      <c r="I321" s="111"/>
      <c r="J321" s="112"/>
      <c r="K321" s="113"/>
      <c r="L321" s="114">
        <f t="shared" si="472"/>
        <v>0</v>
      </c>
      <c r="M321" s="115"/>
      <c r="N321" s="116"/>
      <c r="O321" s="117">
        <f t="shared" si="473"/>
        <v>0</v>
      </c>
      <c r="P321" s="115"/>
      <c r="Q321" s="116"/>
      <c r="R321" s="117">
        <f t="shared" si="474"/>
        <v>0</v>
      </c>
      <c r="S321" s="115"/>
      <c r="T321" s="116"/>
      <c r="U321" s="118"/>
      <c r="V321" s="94">
        <f t="shared" si="475"/>
        <v>0</v>
      </c>
      <c r="W321" s="110">
        <f t="shared" si="476"/>
        <v>0</v>
      </c>
      <c r="X321" s="111"/>
      <c r="Y321" s="250"/>
      <c r="Z321" s="112"/>
      <c r="AA321" s="112"/>
      <c r="AB321" s="116"/>
      <c r="AC321" s="110">
        <f t="shared" si="477"/>
        <v>0</v>
      </c>
      <c r="AD321" s="111"/>
      <c r="AE321" s="116"/>
      <c r="AF321" s="110">
        <f t="shared" si="478"/>
        <v>0</v>
      </c>
      <c r="AG321" s="111"/>
      <c r="AH321" s="112"/>
      <c r="AI321" s="112"/>
      <c r="AJ321" s="112"/>
      <c r="AK321" s="112"/>
      <c r="AL321" s="116"/>
      <c r="AM321" s="110">
        <f t="shared" si="479"/>
        <v>0</v>
      </c>
      <c r="AN321" s="111"/>
      <c r="AO321" s="112"/>
      <c r="AP321" s="116"/>
      <c r="AQ321" s="110">
        <f t="shared" si="480"/>
        <v>0</v>
      </c>
      <c r="AR321" s="111"/>
      <c r="AS321" s="112"/>
      <c r="AT321" s="112"/>
      <c r="AU321" s="112"/>
      <c r="AV321" s="112"/>
      <c r="AW321" s="116"/>
      <c r="AX321" s="110">
        <f t="shared" si="481"/>
        <v>0</v>
      </c>
      <c r="AY321" s="111"/>
      <c r="AZ321" s="112"/>
      <c r="BA321" s="112"/>
      <c r="BB321" s="112"/>
      <c r="BC321" s="112"/>
      <c r="BD321" s="112"/>
      <c r="BE321" s="112"/>
      <c r="BF321" s="112"/>
      <c r="BG321" s="112"/>
      <c r="BH321" s="112"/>
      <c r="BI321" s="112"/>
      <c r="BJ321" s="112"/>
      <c r="BK321" s="112"/>
      <c r="BL321" s="112"/>
      <c r="BM321" s="112"/>
      <c r="BN321" s="112"/>
      <c r="BO321" s="116"/>
      <c r="BP321" s="110">
        <f t="shared" si="482"/>
        <v>0</v>
      </c>
      <c r="BQ321" s="111"/>
      <c r="BR321" s="116"/>
      <c r="BS321" s="110">
        <f t="shared" si="483"/>
        <v>0</v>
      </c>
      <c r="BT321" s="111"/>
      <c r="BU321" s="116"/>
    </row>
    <row r="322" spans="1:73" s="2" customFormat="1" ht="15.75" hidden="1" thickBot="1" x14ac:dyDescent="0.3">
      <c r="A322" s="89"/>
      <c r="B322" s="120"/>
      <c r="C322" s="121"/>
      <c r="D322" s="122"/>
      <c r="E322" s="122"/>
      <c r="F322" s="123"/>
      <c r="G322" s="124">
        <f t="shared" si="484"/>
        <v>0</v>
      </c>
      <c r="H322" s="125">
        <f t="shared" si="485"/>
        <v>0</v>
      </c>
      <c r="I322" s="126"/>
      <c r="J322" s="127"/>
      <c r="K322" s="128"/>
      <c r="L322" s="129">
        <f t="shared" si="472"/>
        <v>0</v>
      </c>
      <c r="M322" s="125"/>
      <c r="N322" s="130"/>
      <c r="O322" s="131">
        <f t="shared" si="473"/>
        <v>0</v>
      </c>
      <c r="P322" s="125"/>
      <c r="Q322" s="130"/>
      <c r="R322" s="131">
        <f t="shared" si="474"/>
        <v>0</v>
      </c>
      <c r="S322" s="125"/>
      <c r="T322" s="130"/>
      <c r="U322" s="132"/>
      <c r="V322" s="133">
        <f t="shared" si="475"/>
        <v>0</v>
      </c>
      <c r="W322" s="125">
        <f t="shared" si="476"/>
        <v>0</v>
      </c>
      <c r="X322" s="126"/>
      <c r="Y322" s="251"/>
      <c r="Z322" s="127"/>
      <c r="AA322" s="127"/>
      <c r="AB322" s="130"/>
      <c r="AC322" s="125">
        <f t="shared" si="477"/>
        <v>0</v>
      </c>
      <c r="AD322" s="126"/>
      <c r="AE322" s="130"/>
      <c r="AF322" s="125">
        <f t="shared" si="478"/>
        <v>0</v>
      </c>
      <c r="AG322" s="126"/>
      <c r="AH322" s="127"/>
      <c r="AI322" s="127"/>
      <c r="AJ322" s="127"/>
      <c r="AK322" s="127"/>
      <c r="AL322" s="130"/>
      <c r="AM322" s="125">
        <f t="shared" si="479"/>
        <v>0</v>
      </c>
      <c r="AN322" s="126"/>
      <c r="AO322" s="127"/>
      <c r="AP322" s="130"/>
      <c r="AQ322" s="125">
        <f t="shared" si="480"/>
        <v>0</v>
      </c>
      <c r="AR322" s="126"/>
      <c r="AS322" s="127"/>
      <c r="AT322" s="127"/>
      <c r="AU322" s="127"/>
      <c r="AV322" s="127"/>
      <c r="AW322" s="130"/>
      <c r="AX322" s="125">
        <f t="shared" si="481"/>
        <v>0</v>
      </c>
      <c r="AY322" s="126"/>
      <c r="AZ322" s="127"/>
      <c r="BA322" s="127"/>
      <c r="BB322" s="127"/>
      <c r="BC322" s="127"/>
      <c r="BD322" s="127"/>
      <c r="BE322" s="127"/>
      <c r="BF322" s="127"/>
      <c r="BG322" s="127"/>
      <c r="BH322" s="127"/>
      <c r="BI322" s="127"/>
      <c r="BJ322" s="127"/>
      <c r="BK322" s="127"/>
      <c r="BL322" s="127"/>
      <c r="BM322" s="127"/>
      <c r="BN322" s="127"/>
      <c r="BO322" s="130"/>
      <c r="BP322" s="125">
        <f t="shared" si="482"/>
        <v>0</v>
      </c>
      <c r="BQ322" s="126"/>
      <c r="BR322" s="130"/>
      <c r="BS322" s="125">
        <f t="shared" si="483"/>
        <v>0</v>
      </c>
      <c r="BT322" s="126"/>
      <c r="BU322" s="130"/>
    </row>
    <row r="323" spans="1:73" s="59" customFormat="1" ht="14.25" hidden="1" x14ac:dyDescent="0.25">
      <c r="A323" s="74" t="s">
        <v>199</v>
      </c>
      <c r="B323" s="75"/>
      <c r="C323" s="76"/>
      <c r="D323" s="77"/>
      <c r="E323" s="77"/>
      <c r="F323" s="78"/>
      <c r="G323" s="79">
        <f>SUM(G324:G340)</f>
        <v>0</v>
      </c>
      <c r="H323" s="80">
        <f>SUM(I323:K323)</f>
        <v>0</v>
      </c>
      <c r="I323" s="81">
        <f>SUM(I324:I340)</f>
        <v>0</v>
      </c>
      <c r="J323" s="82">
        <f t="shared" ref="J323:U323" si="486">SUM(J324:J340)</f>
        <v>0</v>
      </c>
      <c r="K323" s="83">
        <f t="shared" si="486"/>
        <v>0</v>
      </c>
      <c r="L323" s="84">
        <f t="shared" si="486"/>
        <v>0</v>
      </c>
      <c r="M323" s="81">
        <f t="shared" si="486"/>
        <v>0</v>
      </c>
      <c r="N323" s="86">
        <f t="shared" si="486"/>
        <v>0</v>
      </c>
      <c r="O323" s="84">
        <f t="shared" si="486"/>
        <v>0</v>
      </c>
      <c r="P323" s="81">
        <f t="shared" si="486"/>
        <v>0</v>
      </c>
      <c r="Q323" s="86">
        <f t="shared" si="486"/>
        <v>0</v>
      </c>
      <c r="R323" s="84">
        <f t="shared" si="486"/>
        <v>0</v>
      </c>
      <c r="S323" s="81">
        <f t="shared" si="486"/>
        <v>0</v>
      </c>
      <c r="T323" s="86">
        <f t="shared" si="486"/>
        <v>0</v>
      </c>
      <c r="U323" s="87">
        <f t="shared" si="486"/>
        <v>0</v>
      </c>
      <c r="V323" s="79">
        <f>SUM(V324:V340)</f>
        <v>0</v>
      </c>
      <c r="W323" s="80">
        <f t="shared" ref="W323" si="487">SUM(W324:W340)</f>
        <v>0</v>
      </c>
      <c r="X323" s="81">
        <f>SUM(X324:X340)</f>
        <v>0</v>
      </c>
      <c r="Y323" s="85"/>
      <c r="Z323" s="82">
        <f t="shared" ref="Z323:BR323" si="488">SUM(Z324:Z340)</f>
        <v>0</v>
      </c>
      <c r="AA323" s="82">
        <f t="shared" si="488"/>
        <v>0</v>
      </c>
      <c r="AB323" s="86">
        <f t="shared" si="488"/>
        <v>0</v>
      </c>
      <c r="AC323" s="80">
        <f t="shared" si="488"/>
        <v>0</v>
      </c>
      <c r="AD323" s="81">
        <f t="shared" si="488"/>
        <v>0</v>
      </c>
      <c r="AE323" s="86">
        <f t="shared" si="488"/>
        <v>0</v>
      </c>
      <c r="AF323" s="80">
        <f t="shared" si="488"/>
        <v>0</v>
      </c>
      <c r="AG323" s="81">
        <f t="shared" si="488"/>
        <v>0</v>
      </c>
      <c r="AH323" s="82">
        <f t="shared" si="488"/>
        <v>0</v>
      </c>
      <c r="AI323" s="82">
        <f t="shared" si="488"/>
        <v>0</v>
      </c>
      <c r="AJ323" s="82">
        <f t="shared" si="488"/>
        <v>0</v>
      </c>
      <c r="AK323" s="82">
        <f t="shared" si="488"/>
        <v>0</v>
      </c>
      <c r="AL323" s="86">
        <f t="shared" si="488"/>
        <v>0</v>
      </c>
      <c r="AM323" s="80">
        <f t="shared" si="488"/>
        <v>0</v>
      </c>
      <c r="AN323" s="81">
        <f t="shared" si="488"/>
        <v>0</v>
      </c>
      <c r="AO323" s="82">
        <f t="shared" si="488"/>
        <v>0</v>
      </c>
      <c r="AP323" s="86">
        <f t="shared" si="488"/>
        <v>0</v>
      </c>
      <c r="AQ323" s="80">
        <f t="shared" si="488"/>
        <v>0</v>
      </c>
      <c r="AR323" s="81">
        <f t="shared" si="488"/>
        <v>0</v>
      </c>
      <c r="AS323" s="82">
        <f t="shared" si="488"/>
        <v>0</v>
      </c>
      <c r="AT323" s="82">
        <f t="shared" si="488"/>
        <v>0</v>
      </c>
      <c r="AU323" s="82">
        <f t="shared" si="488"/>
        <v>0</v>
      </c>
      <c r="AV323" s="82">
        <f t="shared" si="488"/>
        <v>0</v>
      </c>
      <c r="AW323" s="86">
        <f t="shared" si="488"/>
        <v>0</v>
      </c>
      <c r="AX323" s="80">
        <f t="shared" si="488"/>
        <v>0</v>
      </c>
      <c r="AY323" s="81">
        <f t="shared" si="488"/>
        <v>0</v>
      </c>
      <c r="AZ323" s="82">
        <f t="shared" si="488"/>
        <v>0</v>
      </c>
      <c r="BA323" s="82">
        <f t="shared" si="488"/>
        <v>0</v>
      </c>
      <c r="BB323" s="82">
        <f t="shared" si="488"/>
        <v>0</v>
      </c>
      <c r="BC323" s="82">
        <f t="shared" si="488"/>
        <v>0</v>
      </c>
      <c r="BD323" s="82">
        <f t="shared" si="488"/>
        <v>0</v>
      </c>
      <c r="BE323" s="82">
        <f t="shared" si="488"/>
        <v>0</v>
      </c>
      <c r="BF323" s="82">
        <f t="shared" si="488"/>
        <v>0</v>
      </c>
      <c r="BG323" s="82">
        <f t="shared" si="488"/>
        <v>0</v>
      </c>
      <c r="BH323" s="82">
        <f t="shared" si="488"/>
        <v>0</v>
      </c>
      <c r="BI323" s="82">
        <f t="shared" si="488"/>
        <v>0</v>
      </c>
      <c r="BJ323" s="82">
        <f t="shared" si="488"/>
        <v>0</v>
      </c>
      <c r="BK323" s="82">
        <f t="shared" si="488"/>
        <v>0</v>
      </c>
      <c r="BL323" s="82">
        <f t="shared" si="488"/>
        <v>0</v>
      </c>
      <c r="BM323" s="82"/>
      <c r="BN323" s="82">
        <f t="shared" si="488"/>
        <v>0</v>
      </c>
      <c r="BO323" s="86">
        <f t="shared" si="488"/>
        <v>0</v>
      </c>
      <c r="BP323" s="80">
        <f t="shared" si="488"/>
        <v>0</v>
      </c>
      <c r="BQ323" s="81">
        <f t="shared" si="488"/>
        <v>0</v>
      </c>
      <c r="BR323" s="86">
        <f t="shared" si="488"/>
        <v>0</v>
      </c>
      <c r="BS323" s="80">
        <f>SUM(BS324:BS340)</f>
        <v>0</v>
      </c>
      <c r="BT323" s="81">
        <f>SUM(BT324:BT340)</f>
        <v>0</v>
      </c>
      <c r="BU323" s="86">
        <f t="shared" ref="BU323" si="489">SUM(BU324:BU340)</f>
        <v>0</v>
      </c>
    </row>
    <row r="324" spans="1:73" s="2" customFormat="1" hidden="1" x14ac:dyDescent="0.25">
      <c r="A324" s="89"/>
      <c r="B324" s="90"/>
      <c r="C324" s="91"/>
      <c r="D324" s="92"/>
      <c r="E324" s="92"/>
      <c r="F324" s="93"/>
      <c r="G324" s="94">
        <f>SUM(U324,R324,O324,L324,H324)</f>
        <v>0</v>
      </c>
      <c r="H324" s="95">
        <f>SUM(I324:K324)</f>
        <v>0</v>
      </c>
      <c r="I324" s="96"/>
      <c r="J324" s="97"/>
      <c r="K324" s="98"/>
      <c r="L324" s="99">
        <f>SUM(M324:N324)</f>
        <v>0</v>
      </c>
      <c r="M324" s="100"/>
      <c r="N324" s="101"/>
      <c r="O324" s="102">
        <f>SUM(P324:Q324)</f>
        <v>0</v>
      </c>
      <c r="P324" s="100"/>
      <c r="Q324" s="101"/>
      <c r="R324" s="102">
        <f>SUM(S324:T324)</f>
        <v>0</v>
      </c>
      <c r="S324" s="100"/>
      <c r="T324" s="101"/>
      <c r="U324" s="103"/>
      <c r="V324" s="104">
        <f>SUM(W324,AC324,AF324,AM324,AQ324,AX324,BP324,BS324)</f>
        <v>0</v>
      </c>
      <c r="W324" s="95">
        <f>SUM(X324:AB324)</f>
        <v>0</v>
      </c>
      <c r="X324" s="96"/>
      <c r="Y324" s="249"/>
      <c r="Z324" s="97"/>
      <c r="AA324" s="97"/>
      <c r="AB324" s="101"/>
      <c r="AC324" s="95">
        <f>SUM(AD324:AE324)</f>
        <v>0</v>
      </c>
      <c r="AD324" s="96"/>
      <c r="AE324" s="101"/>
      <c r="AF324" s="95">
        <f>SUM(AG324:AL324)</f>
        <v>0</v>
      </c>
      <c r="AG324" s="96"/>
      <c r="AH324" s="97"/>
      <c r="AI324" s="97"/>
      <c r="AJ324" s="97"/>
      <c r="AK324" s="97"/>
      <c r="AL324" s="101"/>
      <c r="AM324" s="95">
        <f>SUM(AN324:AP324)</f>
        <v>0</v>
      </c>
      <c r="AN324" s="96"/>
      <c r="AO324" s="97"/>
      <c r="AP324" s="101"/>
      <c r="AQ324" s="95">
        <f>SUM(AR324:AW324)</f>
        <v>0</v>
      </c>
      <c r="AR324" s="96"/>
      <c r="AS324" s="97"/>
      <c r="AT324" s="97"/>
      <c r="AU324" s="97"/>
      <c r="AV324" s="97"/>
      <c r="AW324" s="101"/>
      <c r="AX324" s="95">
        <f>SUM(AY324:BO324)</f>
        <v>0</v>
      </c>
      <c r="AY324" s="96"/>
      <c r="AZ324" s="97"/>
      <c r="BA324" s="97"/>
      <c r="BB324" s="97"/>
      <c r="BC324" s="97"/>
      <c r="BD324" s="97"/>
      <c r="BE324" s="97"/>
      <c r="BF324" s="97"/>
      <c r="BG324" s="97"/>
      <c r="BH324" s="97"/>
      <c r="BI324" s="97"/>
      <c r="BJ324" s="97"/>
      <c r="BK324" s="97"/>
      <c r="BL324" s="97"/>
      <c r="BM324" s="97"/>
      <c r="BN324" s="97"/>
      <c r="BO324" s="101"/>
      <c r="BP324" s="95">
        <f>SUM(BQ324:BR324)</f>
        <v>0</v>
      </c>
      <c r="BQ324" s="96"/>
      <c r="BR324" s="101"/>
      <c r="BS324" s="95">
        <f>SUM(BT324:BU324)</f>
        <v>0</v>
      </c>
      <c r="BT324" s="96"/>
      <c r="BU324" s="101"/>
    </row>
    <row r="325" spans="1:73" s="2" customFormat="1" hidden="1" x14ac:dyDescent="0.25">
      <c r="A325" s="89"/>
      <c r="B325" s="106"/>
      <c r="C325" s="107"/>
      <c r="D325" s="108"/>
      <c r="E325" s="108"/>
      <c r="F325" s="109"/>
      <c r="G325" s="94">
        <f>SUM(U325,R325,O325,L325,H325)</f>
        <v>0</v>
      </c>
      <c r="H325" s="110">
        <f t="shared" ref="H325:H327" si="490">SUM(I325:K325)</f>
        <v>0</v>
      </c>
      <c r="I325" s="111"/>
      <c r="J325" s="112"/>
      <c r="K325" s="113"/>
      <c r="L325" s="114">
        <f t="shared" ref="L325:L340" si="491">SUM(M325:N325)</f>
        <v>0</v>
      </c>
      <c r="M325" s="115"/>
      <c r="N325" s="116"/>
      <c r="O325" s="117">
        <f t="shared" ref="O325:O340" si="492">SUM(P325:Q325)</f>
        <v>0</v>
      </c>
      <c r="P325" s="115"/>
      <c r="Q325" s="116"/>
      <c r="R325" s="117">
        <f t="shared" ref="R325:R340" si="493">SUM(S325:T325)</f>
        <v>0</v>
      </c>
      <c r="S325" s="115"/>
      <c r="T325" s="116"/>
      <c r="U325" s="118"/>
      <c r="V325" s="94">
        <f t="shared" ref="V325:V326" si="494">SUM(W325,AC325,AF325,AM325,AQ325,AX325,BP325,BS325)</f>
        <v>0</v>
      </c>
      <c r="W325" s="110">
        <f t="shared" ref="W325:W340" si="495">SUM(X325:AB325)</f>
        <v>0</v>
      </c>
      <c r="X325" s="111"/>
      <c r="Y325" s="250"/>
      <c r="Z325" s="112"/>
      <c r="AA325" s="112"/>
      <c r="AB325" s="116"/>
      <c r="AC325" s="110">
        <f t="shared" ref="AC325:AC340" si="496">SUM(AD325:AE325)</f>
        <v>0</v>
      </c>
      <c r="AD325" s="111"/>
      <c r="AE325" s="116"/>
      <c r="AF325" s="110">
        <f t="shared" ref="AF325:AF340" si="497">SUM(AG325:AL325)</f>
        <v>0</v>
      </c>
      <c r="AG325" s="111"/>
      <c r="AH325" s="112"/>
      <c r="AI325" s="112"/>
      <c r="AJ325" s="112"/>
      <c r="AK325" s="112"/>
      <c r="AL325" s="116"/>
      <c r="AM325" s="110">
        <f t="shared" ref="AM325:AM340" si="498">SUM(AN325:AP325)</f>
        <v>0</v>
      </c>
      <c r="AN325" s="111"/>
      <c r="AO325" s="112"/>
      <c r="AP325" s="116"/>
      <c r="AQ325" s="110">
        <f t="shared" ref="AQ325:AQ340" si="499">SUM(AR325:AW325)</f>
        <v>0</v>
      </c>
      <c r="AR325" s="111"/>
      <c r="AS325" s="112"/>
      <c r="AT325" s="112"/>
      <c r="AU325" s="112"/>
      <c r="AV325" s="112"/>
      <c r="AW325" s="116"/>
      <c r="AX325" s="110">
        <f t="shared" ref="AX325:AX340" si="500">SUM(AY325:BO325)</f>
        <v>0</v>
      </c>
      <c r="AY325" s="111"/>
      <c r="AZ325" s="112"/>
      <c r="BA325" s="112"/>
      <c r="BB325" s="112"/>
      <c r="BC325" s="112"/>
      <c r="BD325" s="112"/>
      <c r="BE325" s="112"/>
      <c r="BF325" s="112"/>
      <c r="BG325" s="112"/>
      <c r="BH325" s="112"/>
      <c r="BI325" s="112"/>
      <c r="BJ325" s="112"/>
      <c r="BK325" s="112"/>
      <c r="BL325" s="112"/>
      <c r="BM325" s="112"/>
      <c r="BN325" s="112"/>
      <c r="BO325" s="116"/>
      <c r="BP325" s="110">
        <f t="shared" ref="BP325:BP338" si="501">SUM(BQ325:BR325)</f>
        <v>0</v>
      </c>
      <c r="BQ325" s="111"/>
      <c r="BR325" s="116"/>
      <c r="BS325" s="110">
        <f t="shared" ref="BS325:BS338" si="502">SUM(BT325:BU325)</f>
        <v>0</v>
      </c>
      <c r="BT325" s="111"/>
      <c r="BU325" s="116"/>
    </row>
    <row r="326" spans="1:73" s="2" customFormat="1" hidden="1" x14ac:dyDescent="0.25">
      <c r="A326" s="89"/>
      <c r="B326" s="106"/>
      <c r="C326" s="107"/>
      <c r="D326" s="108"/>
      <c r="E326" s="108"/>
      <c r="F326" s="109"/>
      <c r="G326" s="94">
        <f t="shared" ref="G326:G340" si="503">SUM(U326,R326,O326,L326,H326)</f>
        <v>0</v>
      </c>
      <c r="H326" s="110">
        <f t="shared" si="490"/>
        <v>0</v>
      </c>
      <c r="I326" s="111"/>
      <c r="J326" s="112"/>
      <c r="K326" s="113"/>
      <c r="L326" s="114">
        <f t="shared" si="491"/>
        <v>0</v>
      </c>
      <c r="M326" s="115"/>
      <c r="N326" s="116"/>
      <c r="O326" s="117">
        <f t="shared" si="492"/>
        <v>0</v>
      </c>
      <c r="P326" s="115"/>
      <c r="Q326" s="116"/>
      <c r="R326" s="117">
        <f t="shared" si="493"/>
        <v>0</v>
      </c>
      <c r="S326" s="115"/>
      <c r="T326" s="116"/>
      <c r="U326" s="118"/>
      <c r="V326" s="94">
        <f t="shared" si="494"/>
        <v>0</v>
      </c>
      <c r="W326" s="110">
        <f t="shared" si="495"/>
        <v>0</v>
      </c>
      <c r="X326" s="111"/>
      <c r="Y326" s="250"/>
      <c r="Z326" s="112"/>
      <c r="AA326" s="112"/>
      <c r="AB326" s="116"/>
      <c r="AC326" s="110">
        <f t="shared" si="496"/>
        <v>0</v>
      </c>
      <c r="AD326" s="111"/>
      <c r="AE326" s="116"/>
      <c r="AF326" s="110">
        <f t="shared" si="497"/>
        <v>0</v>
      </c>
      <c r="AG326" s="111"/>
      <c r="AH326" s="112"/>
      <c r="AI326" s="112"/>
      <c r="AJ326" s="112"/>
      <c r="AK326" s="112"/>
      <c r="AL326" s="116"/>
      <c r="AM326" s="110">
        <f t="shared" si="498"/>
        <v>0</v>
      </c>
      <c r="AN326" s="111"/>
      <c r="AO326" s="112"/>
      <c r="AP326" s="116"/>
      <c r="AQ326" s="110">
        <f t="shared" si="499"/>
        <v>0</v>
      </c>
      <c r="AR326" s="111"/>
      <c r="AS326" s="112"/>
      <c r="AT326" s="112"/>
      <c r="AU326" s="112"/>
      <c r="AV326" s="112"/>
      <c r="AW326" s="116"/>
      <c r="AX326" s="110">
        <f t="shared" si="500"/>
        <v>0</v>
      </c>
      <c r="AY326" s="111"/>
      <c r="AZ326" s="112"/>
      <c r="BA326" s="112"/>
      <c r="BB326" s="112"/>
      <c r="BC326" s="112"/>
      <c r="BD326" s="112"/>
      <c r="BE326" s="112"/>
      <c r="BF326" s="112"/>
      <c r="BG326" s="112"/>
      <c r="BH326" s="112"/>
      <c r="BI326" s="112"/>
      <c r="BJ326" s="112"/>
      <c r="BK326" s="112"/>
      <c r="BL326" s="112"/>
      <c r="BM326" s="112"/>
      <c r="BN326" s="112"/>
      <c r="BO326" s="116"/>
      <c r="BP326" s="110">
        <f t="shared" si="501"/>
        <v>0</v>
      </c>
      <c r="BQ326" s="111"/>
      <c r="BR326" s="116"/>
      <c r="BS326" s="110">
        <f t="shared" si="502"/>
        <v>0</v>
      </c>
      <c r="BT326" s="111"/>
      <c r="BU326" s="116"/>
    </row>
    <row r="327" spans="1:73" s="2" customFormat="1" hidden="1" x14ac:dyDescent="0.25">
      <c r="A327" s="89"/>
      <c r="B327" s="106"/>
      <c r="C327" s="107"/>
      <c r="D327" s="108"/>
      <c r="E327" s="108"/>
      <c r="F327" s="109"/>
      <c r="G327" s="94">
        <f t="shared" si="503"/>
        <v>0</v>
      </c>
      <c r="H327" s="110">
        <f t="shared" si="490"/>
        <v>0</v>
      </c>
      <c r="I327" s="111"/>
      <c r="J327" s="112"/>
      <c r="K327" s="113"/>
      <c r="L327" s="114">
        <f t="shared" si="491"/>
        <v>0</v>
      </c>
      <c r="M327" s="115"/>
      <c r="N327" s="116"/>
      <c r="O327" s="117">
        <f t="shared" si="492"/>
        <v>0</v>
      </c>
      <c r="P327" s="115"/>
      <c r="Q327" s="116"/>
      <c r="R327" s="117">
        <f t="shared" si="493"/>
        <v>0</v>
      </c>
      <c r="S327" s="115"/>
      <c r="T327" s="116"/>
      <c r="U327" s="118"/>
      <c r="V327" s="94">
        <f>SUM(W327,AC327,AF327,AM327,AQ327,AX327,BP327,BS327)</f>
        <v>0</v>
      </c>
      <c r="W327" s="110">
        <f t="shared" si="495"/>
        <v>0</v>
      </c>
      <c r="X327" s="111"/>
      <c r="Y327" s="250"/>
      <c r="Z327" s="112"/>
      <c r="AA327" s="112"/>
      <c r="AB327" s="116"/>
      <c r="AC327" s="110">
        <f t="shared" si="496"/>
        <v>0</v>
      </c>
      <c r="AD327" s="111"/>
      <c r="AE327" s="116"/>
      <c r="AF327" s="110">
        <f t="shared" si="497"/>
        <v>0</v>
      </c>
      <c r="AG327" s="111"/>
      <c r="AH327" s="112"/>
      <c r="AI327" s="112"/>
      <c r="AJ327" s="112"/>
      <c r="AK327" s="112"/>
      <c r="AL327" s="116"/>
      <c r="AM327" s="110">
        <f t="shared" si="498"/>
        <v>0</v>
      </c>
      <c r="AN327" s="111"/>
      <c r="AO327" s="112"/>
      <c r="AP327" s="116"/>
      <c r="AQ327" s="110">
        <f t="shared" si="499"/>
        <v>0</v>
      </c>
      <c r="AR327" s="111"/>
      <c r="AS327" s="112"/>
      <c r="AT327" s="112"/>
      <c r="AU327" s="112"/>
      <c r="AV327" s="112"/>
      <c r="AW327" s="116"/>
      <c r="AX327" s="110">
        <f t="shared" si="500"/>
        <v>0</v>
      </c>
      <c r="AY327" s="111"/>
      <c r="AZ327" s="112"/>
      <c r="BA327" s="112"/>
      <c r="BB327" s="112"/>
      <c r="BC327" s="112"/>
      <c r="BD327" s="112"/>
      <c r="BE327" s="112"/>
      <c r="BF327" s="112"/>
      <c r="BG327" s="112"/>
      <c r="BH327" s="112"/>
      <c r="BI327" s="112"/>
      <c r="BJ327" s="112"/>
      <c r="BK327" s="112"/>
      <c r="BL327" s="112"/>
      <c r="BM327" s="112"/>
      <c r="BN327" s="112"/>
      <c r="BO327" s="116"/>
      <c r="BP327" s="110">
        <f t="shared" si="501"/>
        <v>0</v>
      </c>
      <c r="BQ327" s="111"/>
      <c r="BR327" s="116"/>
      <c r="BS327" s="110">
        <f t="shared" si="502"/>
        <v>0</v>
      </c>
      <c r="BT327" s="111"/>
      <c r="BU327" s="116"/>
    </row>
    <row r="328" spans="1:73" s="2" customFormat="1" hidden="1" x14ac:dyDescent="0.25">
      <c r="A328" s="89"/>
      <c r="B328" s="106"/>
      <c r="C328" s="107"/>
      <c r="D328" s="108"/>
      <c r="E328" s="108"/>
      <c r="F328" s="109"/>
      <c r="G328" s="94">
        <f t="shared" si="503"/>
        <v>0</v>
      </c>
      <c r="H328" s="110">
        <f>SUM(I328:K328)</f>
        <v>0</v>
      </c>
      <c r="I328" s="111"/>
      <c r="J328" s="112"/>
      <c r="K328" s="113"/>
      <c r="L328" s="114">
        <f t="shared" si="491"/>
        <v>0</v>
      </c>
      <c r="M328" s="115"/>
      <c r="N328" s="116"/>
      <c r="O328" s="117">
        <f t="shared" si="492"/>
        <v>0</v>
      </c>
      <c r="P328" s="115"/>
      <c r="Q328" s="116"/>
      <c r="R328" s="117">
        <f t="shared" si="493"/>
        <v>0</v>
      </c>
      <c r="S328" s="115"/>
      <c r="T328" s="116"/>
      <c r="U328" s="118"/>
      <c r="V328" s="94">
        <f t="shared" ref="V328:V338" si="504">SUM(W328,AC328,AF328,AM328,AQ328,AX328,BP328,BS328)</f>
        <v>0</v>
      </c>
      <c r="W328" s="110">
        <f t="shared" si="495"/>
        <v>0</v>
      </c>
      <c r="X328" s="111"/>
      <c r="Y328" s="250"/>
      <c r="Z328" s="112"/>
      <c r="AA328" s="112"/>
      <c r="AB328" s="116"/>
      <c r="AC328" s="110">
        <f t="shared" si="496"/>
        <v>0</v>
      </c>
      <c r="AD328" s="111"/>
      <c r="AE328" s="116"/>
      <c r="AF328" s="110">
        <f t="shared" si="497"/>
        <v>0</v>
      </c>
      <c r="AG328" s="111"/>
      <c r="AH328" s="112"/>
      <c r="AI328" s="112"/>
      <c r="AJ328" s="112"/>
      <c r="AK328" s="112"/>
      <c r="AL328" s="116"/>
      <c r="AM328" s="110">
        <f t="shared" si="498"/>
        <v>0</v>
      </c>
      <c r="AN328" s="111"/>
      <c r="AO328" s="112"/>
      <c r="AP328" s="116"/>
      <c r="AQ328" s="110">
        <f t="shared" si="499"/>
        <v>0</v>
      </c>
      <c r="AR328" s="111"/>
      <c r="AS328" s="112"/>
      <c r="AT328" s="112"/>
      <c r="AU328" s="112"/>
      <c r="AV328" s="112"/>
      <c r="AW328" s="116"/>
      <c r="AX328" s="110">
        <f t="shared" si="500"/>
        <v>0</v>
      </c>
      <c r="AY328" s="111"/>
      <c r="AZ328" s="112"/>
      <c r="BA328" s="112"/>
      <c r="BB328" s="112"/>
      <c r="BC328" s="112"/>
      <c r="BD328" s="112"/>
      <c r="BE328" s="112"/>
      <c r="BF328" s="112"/>
      <c r="BG328" s="112"/>
      <c r="BH328" s="112"/>
      <c r="BI328" s="112"/>
      <c r="BJ328" s="112"/>
      <c r="BK328" s="112"/>
      <c r="BL328" s="112"/>
      <c r="BM328" s="112"/>
      <c r="BN328" s="112"/>
      <c r="BO328" s="116"/>
      <c r="BP328" s="110">
        <f t="shared" si="501"/>
        <v>0</v>
      </c>
      <c r="BQ328" s="111"/>
      <c r="BR328" s="116"/>
      <c r="BS328" s="110">
        <f t="shared" si="502"/>
        <v>0</v>
      </c>
      <c r="BT328" s="111"/>
      <c r="BU328" s="116"/>
    </row>
    <row r="329" spans="1:73" s="2" customFormat="1" hidden="1" x14ac:dyDescent="0.25">
      <c r="A329" s="89"/>
      <c r="B329" s="106"/>
      <c r="C329" s="107"/>
      <c r="D329" s="108"/>
      <c r="E329" s="108"/>
      <c r="F329" s="109"/>
      <c r="G329" s="94">
        <f t="shared" si="503"/>
        <v>0</v>
      </c>
      <c r="H329" s="110">
        <f t="shared" ref="H329:H340" si="505">SUM(I329:K329)</f>
        <v>0</v>
      </c>
      <c r="I329" s="111"/>
      <c r="J329" s="112"/>
      <c r="K329" s="113"/>
      <c r="L329" s="114">
        <f t="shared" si="491"/>
        <v>0</v>
      </c>
      <c r="M329" s="115"/>
      <c r="N329" s="116"/>
      <c r="O329" s="117">
        <f t="shared" si="492"/>
        <v>0</v>
      </c>
      <c r="P329" s="115"/>
      <c r="Q329" s="116"/>
      <c r="R329" s="117">
        <f t="shared" si="493"/>
        <v>0</v>
      </c>
      <c r="S329" s="115"/>
      <c r="T329" s="116"/>
      <c r="U329" s="118"/>
      <c r="V329" s="94">
        <f t="shared" si="504"/>
        <v>0</v>
      </c>
      <c r="W329" s="110">
        <f t="shared" si="495"/>
        <v>0</v>
      </c>
      <c r="X329" s="111"/>
      <c r="Y329" s="250"/>
      <c r="Z329" s="112"/>
      <c r="AA329" s="112"/>
      <c r="AB329" s="116"/>
      <c r="AC329" s="110">
        <f t="shared" si="496"/>
        <v>0</v>
      </c>
      <c r="AD329" s="111"/>
      <c r="AE329" s="116"/>
      <c r="AF329" s="110">
        <f t="shared" si="497"/>
        <v>0</v>
      </c>
      <c r="AG329" s="111"/>
      <c r="AH329" s="112"/>
      <c r="AI329" s="112"/>
      <c r="AJ329" s="112"/>
      <c r="AK329" s="112"/>
      <c r="AL329" s="116"/>
      <c r="AM329" s="110">
        <f t="shared" si="498"/>
        <v>0</v>
      </c>
      <c r="AN329" s="111"/>
      <c r="AO329" s="112"/>
      <c r="AP329" s="116"/>
      <c r="AQ329" s="110">
        <f t="shared" si="499"/>
        <v>0</v>
      </c>
      <c r="AR329" s="111"/>
      <c r="AS329" s="112"/>
      <c r="AT329" s="112"/>
      <c r="AU329" s="112"/>
      <c r="AV329" s="112"/>
      <c r="AW329" s="116"/>
      <c r="AX329" s="110">
        <f t="shared" si="500"/>
        <v>0</v>
      </c>
      <c r="AY329" s="111"/>
      <c r="AZ329" s="112"/>
      <c r="BA329" s="112"/>
      <c r="BB329" s="112"/>
      <c r="BC329" s="112"/>
      <c r="BD329" s="112"/>
      <c r="BE329" s="112"/>
      <c r="BF329" s="112"/>
      <c r="BG329" s="112"/>
      <c r="BH329" s="112"/>
      <c r="BI329" s="112"/>
      <c r="BJ329" s="112"/>
      <c r="BK329" s="112"/>
      <c r="BL329" s="112"/>
      <c r="BM329" s="112"/>
      <c r="BN329" s="112"/>
      <c r="BO329" s="116"/>
      <c r="BP329" s="110">
        <f t="shared" si="501"/>
        <v>0</v>
      </c>
      <c r="BQ329" s="111"/>
      <c r="BR329" s="116"/>
      <c r="BS329" s="110">
        <f t="shared" si="502"/>
        <v>0</v>
      </c>
      <c r="BT329" s="111"/>
      <c r="BU329" s="116"/>
    </row>
    <row r="330" spans="1:73" s="2" customFormat="1" hidden="1" x14ac:dyDescent="0.25">
      <c r="A330" s="89"/>
      <c r="B330" s="106"/>
      <c r="C330" s="107"/>
      <c r="D330" s="108"/>
      <c r="E330" s="108"/>
      <c r="F330" s="109"/>
      <c r="G330" s="94">
        <f t="shared" si="503"/>
        <v>0</v>
      </c>
      <c r="H330" s="110">
        <f t="shared" si="505"/>
        <v>0</v>
      </c>
      <c r="I330" s="111"/>
      <c r="J330" s="112"/>
      <c r="K330" s="113"/>
      <c r="L330" s="114">
        <f t="shared" si="491"/>
        <v>0</v>
      </c>
      <c r="M330" s="115"/>
      <c r="N330" s="116"/>
      <c r="O330" s="117">
        <f t="shared" si="492"/>
        <v>0</v>
      </c>
      <c r="P330" s="115"/>
      <c r="Q330" s="116"/>
      <c r="R330" s="117">
        <f t="shared" si="493"/>
        <v>0</v>
      </c>
      <c r="S330" s="115"/>
      <c r="T330" s="116"/>
      <c r="U330" s="118"/>
      <c r="V330" s="94">
        <f t="shared" si="504"/>
        <v>0</v>
      </c>
      <c r="W330" s="110">
        <f t="shared" si="495"/>
        <v>0</v>
      </c>
      <c r="X330" s="111"/>
      <c r="Y330" s="250"/>
      <c r="Z330" s="112"/>
      <c r="AA330" s="112"/>
      <c r="AB330" s="116"/>
      <c r="AC330" s="110">
        <f t="shared" si="496"/>
        <v>0</v>
      </c>
      <c r="AD330" s="111"/>
      <c r="AE330" s="116"/>
      <c r="AF330" s="110">
        <f t="shared" si="497"/>
        <v>0</v>
      </c>
      <c r="AG330" s="111"/>
      <c r="AH330" s="112"/>
      <c r="AI330" s="112"/>
      <c r="AJ330" s="112"/>
      <c r="AK330" s="112"/>
      <c r="AL330" s="116"/>
      <c r="AM330" s="110">
        <f t="shared" si="498"/>
        <v>0</v>
      </c>
      <c r="AN330" s="111"/>
      <c r="AO330" s="112"/>
      <c r="AP330" s="116"/>
      <c r="AQ330" s="110">
        <f t="shared" si="499"/>
        <v>0</v>
      </c>
      <c r="AR330" s="111"/>
      <c r="AS330" s="112"/>
      <c r="AT330" s="112"/>
      <c r="AU330" s="112"/>
      <c r="AV330" s="112"/>
      <c r="AW330" s="116"/>
      <c r="AX330" s="110">
        <f t="shared" si="500"/>
        <v>0</v>
      </c>
      <c r="AY330" s="111"/>
      <c r="AZ330" s="112"/>
      <c r="BA330" s="112"/>
      <c r="BB330" s="112"/>
      <c r="BC330" s="112"/>
      <c r="BD330" s="112"/>
      <c r="BE330" s="112"/>
      <c r="BF330" s="112"/>
      <c r="BG330" s="112"/>
      <c r="BH330" s="112"/>
      <c r="BI330" s="112"/>
      <c r="BJ330" s="112"/>
      <c r="BK330" s="112"/>
      <c r="BL330" s="112"/>
      <c r="BM330" s="112"/>
      <c r="BN330" s="112"/>
      <c r="BO330" s="116"/>
      <c r="BP330" s="110">
        <f t="shared" si="501"/>
        <v>0</v>
      </c>
      <c r="BQ330" s="111"/>
      <c r="BR330" s="116"/>
      <c r="BS330" s="110">
        <f t="shared" si="502"/>
        <v>0</v>
      </c>
      <c r="BT330" s="111"/>
      <c r="BU330" s="116"/>
    </row>
    <row r="331" spans="1:73" s="2" customFormat="1" hidden="1" x14ac:dyDescent="0.25">
      <c r="A331" s="89"/>
      <c r="B331" s="106"/>
      <c r="C331" s="107"/>
      <c r="D331" s="108"/>
      <c r="E331" s="108"/>
      <c r="F331" s="109"/>
      <c r="G331" s="94">
        <f t="shared" si="503"/>
        <v>0</v>
      </c>
      <c r="H331" s="110">
        <f t="shared" si="505"/>
        <v>0</v>
      </c>
      <c r="I331" s="111"/>
      <c r="J331" s="112"/>
      <c r="K331" s="113"/>
      <c r="L331" s="114">
        <f t="shared" si="491"/>
        <v>0</v>
      </c>
      <c r="M331" s="115"/>
      <c r="N331" s="116"/>
      <c r="O331" s="117">
        <f t="shared" si="492"/>
        <v>0</v>
      </c>
      <c r="P331" s="115"/>
      <c r="Q331" s="116"/>
      <c r="R331" s="117">
        <f t="shared" si="493"/>
        <v>0</v>
      </c>
      <c r="S331" s="115"/>
      <c r="T331" s="116"/>
      <c r="U331" s="118"/>
      <c r="V331" s="94">
        <f t="shared" si="504"/>
        <v>0</v>
      </c>
      <c r="W331" s="110">
        <f t="shared" si="495"/>
        <v>0</v>
      </c>
      <c r="X331" s="111"/>
      <c r="Y331" s="250"/>
      <c r="Z331" s="112"/>
      <c r="AA331" s="112"/>
      <c r="AB331" s="116"/>
      <c r="AC331" s="110">
        <f t="shared" si="496"/>
        <v>0</v>
      </c>
      <c r="AD331" s="111"/>
      <c r="AE331" s="116"/>
      <c r="AF331" s="110">
        <f t="shared" si="497"/>
        <v>0</v>
      </c>
      <c r="AG331" s="111"/>
      <c r="AH331" s="112"/>
      <c r="AI331" s="112"/>
      <c r="AJ331" s="112"/>
      <c r="AK331" s="112"/>
      <c r="AL331" s="116"/>
      <c r="AM331" s="110">
        <f t="shared" si="498"/>
        <v>0</v>
      </c>
      <c r="AN331" s="111"/>
      <c r="AO331" s="112"/>
      <c r="AP331" s="116"/>
      <c r="AQ331" s="110">
        <f t="shared" si="499"/>
        <v>0</v>
      </c>
      <c r="AR331" s="111"/>
      <c r="AS331" s="112"/>
      <c r="AT331" s="112"/>
      <c r="AU331" s="112"/>
      <c r="AV331" s="112"/>
      <c r="AW331" s="116"/>
      <c r="AX331" s="110">
        <f t="shared" si="500"/>
        <v>0</v>
      </c>
      <c r="AY331" s="111"/>
      <c r="AZ331" s="112"/>
      <c r="BA331" s="112"/>
      <c r="BB331" s="112"/>
      <c r="BC331" s="112"/>
      <c r="BD331" s="112"/>
      <c r="BE331" s="112"/>
      <c r="BF331" s="112"/>
      <c r="BG331" s="112"/>
      <c r="BH331" s="112"/>
      <c r="BI331" s="112"/>
      <c r="BJ331" s="112"/>
      <c r="BK331" s="112"/>
      <c r="BL331" s="112"/>
      <c r="BM331" s="112"/>
      <c r="BN331" s="112"/>
      <c r="BO331" s="116"/>
      <c r="BP331" s="110">
        <f t="shared" si="501"/>
        <v>0</v>
      </c>
      <c r="BQ331" s="111"/>
      <c r="BR331" s="116"/>
      <c r="BS331" s="110">
        <f t="shared" si="502"/>
        <v>0</v>
      </c>
      <c r="BT331" s="111"/>
      <c r="BU331" s="116"/>
    </row>
    <row r="332" spans="1:73" s="2" customFormat="1" hidden="1" x14ac:dyDescent="0.25">
      <c r="A332" s="89"/>
      <c r="B332" s="106"/>
      <c r="C332" s="107"/>
      <c r="D332" s="108"/>
      <c r="E332" s="108"/>
      <c r="F332" s="109"/>
      <c r="G332" s="94">
        <f t="shared" si="503"/>
        <v>0</v>
      </c>
      <c r="H332" s="110">
        <f t="shared" si="505"/>
        <v>0</v>
      </c>
      <c r="I332" s="111"/>
      <c r="J332" s="112"/>
      <c r="K332" s="113"/>
      <c r="L332" s="114">
        <f t="shared" si="491"/>
        <v>0</v>
      </c>
      <c r="M332" s="115"/>
      <c r="N332" s="116"/>
      <c r="O332" s="117">
        <f t="shared" si="492"/>
        <v>0</v>
      </c>
      <c r="P332" s="115"/>
      <c r="Q332" s="116"/>
      <c r="R332" s="117">
        <f t="shared" si="493"/>
        <v>0</v>
      </c>
      <c r="S332" s="115"/>
      <c r="T332" s="116"/>
      <c r="U332" s="118"/>
      <c r="V332" s="94">
        <f t="shared" si="504"/>
        <v>0</v>
      </c>
      <c r="W332" s="110">
        <f t="shared" si="495"/>
        <v>0</v>
      </c>
      <c r="X332" s="111"/>
      <c r="Y332" s="250"/>
      <c r="Z332" s="112"/>
      <c r="AA332" s="112"/>
      <c r="AB332" s="116"/>
      <c r="AC332" s="110">
        <f t="shared" si="496"/>
        <v>0</v>
      </c>
      <c r="AD332" s="111"/>
      <c r="AE332" s="116"/>
      <c r="AF332" s="110">
        <f t="shared" si="497"/>
        <v>0</v>
      </c>
      <c r="AG332" s="111"/>
      <c r="AH332" s="112"/>
      <c r="AI332" s="112"/>
      <c r="AJ332" s="112"/>
      <c r="AK332" s="112"/>
      <c r="AL332" s="116"/>
      <c r="AM332" s="110">
        <f t="shared" si="498"/>
        <v>0</v>
      </c>
      <c r="AN332" s="111"/>
      <c r="AO332" s="112"/>
      <c r="AP332" s="116"/>
      <c r="AQ332" s="110">
        <f t="shared" si="499"/>
        <v>0</v>
      </c>
      <c r="AR332" s="111"/>
      <c r="AS332" s="112"/>
      <c r="AT332" s="112"/>
      <c r="AU332" s="112"/>
      <c r="AV332" s="112"/>
      <c r="AW332" s="116"/>
      <c r="AX332" s="110">
        <f t="shared" si="500"/>
        <v>0</v>
      </c>
      <c r="AY332" s="111"/>
      <c r="AZ332" s="112"/>
      <c r="BA332" s="112"/>
      <c r="BB332" s="112"/>
      <c r="BC332" s="112"/>
      <c r="BD332" s="112"/>
      <c r="BE332" s="112"/>
      <c r="BF332" s="112"/>
      <c r="BG332" s="112"/>
      <c r="BH332" s="112"/>
      <c r="BI332" s="112"/>
      <c r="BJ332" s="112"/>
      <c r="BK332" s="112"/>
      <c r="BL332" s="112"/>
      <c r="BM332" s="112"/>
      <c r="BN332" s="112"/>
      <c r="BO332" s="116"/>
      <c r="BP332" s="110">
        <f t="shared" si="501"/>
        <v>0</v>
      </c>
      <c r="BQ332" s="111"/>
      <c r="BR332" s="116"/>
      <c r="BS332" s="110">
        <f t="shared" si="502"/>
        <v>0</v>
      </c>
      <c r="BT332" s="111"/>
      <c r="BU332" s="116"/>
    </row>
    <row r="333" spans="1:73" s="2" customFormat="1" hidden="1" x14ac:dyDescent="0.25">
      <c r="A333" s="89"/>
      <c r="B333" s="106"/>
      <c r="C333" s="107"/>
      <c r="D333" s="108"/>
      <c r="E333" s="108"/>
      <c r="F333" s="109"/>
      <c r="G333" s="94">
        <f t="shared" si="503"/>
        <v>0</v>
      </c>
      <c r="H333" s="110">
        <f t="shared" si="505"/>
        <v>0</v>
      </c>
      <c r="I333" s="111"/>
      <c r="J333" s="112"/>
      <c r="K333" s="113"/>
      <c r="L333" s="114">
        <f t="shared" si="491"/>
        <v>0</v>
      </c>
      <c r="M333" s="115"/>
      <c r="N333" s="116"/>
      <c r="O333" s="117">
        <f t="shared" si="492"/>
        <v>0</v>
      </c>
      <c r="P333" s="115"/>
      <c r="Q333" s="116"/>
      <c r="R333" s="117">
        <f t="shared" si="493"/>
        <v>0</v>
      </c>
      <c r="S333" s="115"/>
      <c r="T333" s="116"/>
      <c r="U333" s="118"/>
      <c r="V333" s="94">
        <f t="shared" si="504"/>
        <v>0</v>
      </c>
      <c r="W333" s="110">
        <f t="shared" si="495"/>
        <v>0</v>
      </c>
      <c r="X333" s="111"/>
      <c r="Y333" s="250"/>
      <c r="Z333" s="112"/>
      <c r="AA333" s="112"/>
      <c r="AB333" s="116"/>
      <c r="AC333" s="110">
        <f t="shared" si="496"/>
        <v>0</v>
      </c>
      <c r="AD333" s="111"/>
      <c r="AE333" s="116"/>
      <c r="AF333" s="110">
        <f t="shared" si="497"/>
        <v>0</v>
      </c>
      <c r="AG333" s="111"/>
      <c r="AH333" s="112"/>
      <c r="AI333" s="112"/>
      <c r="AJ333" s="112"/>
      <c r="AK333" s="112"/>
      <c r="AL333" s="116"/>
      <c r="AM333" s="110">
        <f t="shared" si="498"/>
        <v>0</v>
      </c>
      <c r="AN333" s="111"/>
      <c r="AO333" s="112"/>
      <c r="AP333" s="116"/>
      <c r="AQ333" s="110">
        <f t="shared" si="499"/>
        <v>0</v>
      </c>
      <c r="AR333" s="111"/>
      <c r="AS333" s="112"/>
      <c r="AT333" s="112"/>
      <c r="AU333" s="112"/>
      <c r="AV333" s="112"/>
      <c r="AW333" s="116"/>
      <c r="AX333" s="110">
        <f t="shared" si="500"/>
        <v>0</v>
      </c>
      <c r="AY333" s="111"/>
      <c r="AZ333" s="112"/>
      <c r="BA333" s="112"/>
      <c r="BB333" s="112"/>
      <c r="BC333" s="112"/>
      <c r="BD333" s="112"/>
      <c r="BE333" s="112"/>
      <c r="BF333" s="112"/>
      <c r="BG333" s="112"/>
      <c r="BH333" s="112"/>
      <c r="BI333" s="112"/>
      <c r="BJ333" s="112"/>
      <c r="BK333" s="112"/>
      <c r="BL333" s="112"/>
      <c r="BM333" s="112"/>
      <c r="BN333" s="112"/>
      <c r="BO333" s="116"/>
      <c r="BP333" s="110">
        <f t="shared" si="501"/>
        <v>0</v>
      </c>
      <c r="BQ333" s="111"/>
      <c r="BR333" s="116"/>
      <c r="BS333" s="110">
        <f t="shared" si="502"/>
        <v>0</v>
      </c>
      <c r="BT333" s="111"/>
      <c r="BU333" s="116"/>
    </row>
    <row r="334" spans="1:73" s="2" customFormat="1" hidden="1" x14ac:dyDescent="0.25">
      <c r="A334" s="89"/>
      <c r="B334" s="106"/>
      <c r="C334" s="107"/>
      <c r="D334" s="108"/>
      <c r="E334" s="108"/>
      <c r="F334" s="109"/>
      <c r="G334" s="94">
        <f t="shared" si="503"/>
        <v>0</v>
      </c>
      <c r="H334" s="110">
        <f t="shared" si="505"/>
        <v>0</v>
      </c>
      <c r="I334" s="111"/>
      <c r="J334" s="112"/>
      <c r="K334" s="113"/>
      <c r="L334" s="114">
        <f t="shared" si="491"/>
        <v>0</v>
      </c>
      <c r="M334" s="115"/>
      <c r="N334" s="116"/>
      <c r="O334" s="117">
        <f t="shared" si="492"/>
        <v>0</v>
      </c>
      <c r="P334" s="115"/>
      <c r="Q334" s="116"/>
      <c r="R334" s="117">
        <f t="shared" si="493"/>
        <v>0</v>
      </c>
      <c r="S334" s="115"/>
      <c r="T334" s="116"/>
      <c r="U334" s="118"/>
      <c r="V334" s="94">
        <f t="shared" si="504"/>
        <v>0</v>
      </c>
      <c r="W334" s="110">
        <f t="shared" si="495"/>
        <v>0</v>
      </c>
      <c r="X334" s="111"/>
      <c r="Y334" s="250"/>
      <c r="Z334" s="112"/>
      <c r="AA334" s="112"/>
      <c r="AB334" s="116"/>
      <c r="AC334" s="110">
        <f t="shared" si="496"/>
        <v>0</v>
      </c>
      <c r="AD334" s="111"/>
      <c r="AE334" s="116"/>
      <c r="AF334" s="110">
        <f t="shared" si="497"/>
        <v>0</v>
      </c>
      <c r="AG334" s="111"/>
      <c r="AH334" s="112"/>
      <c r="AI334" s="112"/>
      <c r="AJ334" s="112"/>
      <c r="AK334" s="112"/>
      <c r="AL334" s="116"/>
      <c r="AM334" s="110">
        <f t="shared" si="498"/>
        <v>0</v>
      </c>
      <c r="AN334" s="111"/>
      <c r="AO334" s="112"/>
      <c r="AP334" s="116"/>
      <c r="AQ334" s="110">
        <f t="shared" si="499"/>
        <v>0</v>
      </c>
      <c r="AR334" s="111"/>
      <c r="AS334" s="112"/>
      <c r="AT334" s="112"/>
      <c r="AU334" s="112"/>
      <c r="AV334" s="112"/>
      <c r="AW334" s="116"/>
      <c r="AX334" s="110">
        <f t="shared" si="500"/>
        <v>0</v>
      </c>
      <c r="AY334" s="111"/>
      <c r="AZ334" s="112"/>
      <c r="BA334" s="112"/>
      <c r="BB334" s="112"/>
      <c r="BC334" s="112"/>
      <c r="BD334" s="112"/>
      <c r="BE334" s="112"/>
      <c r="BF334" s="112"/>
      <c r="BG334" s="112"/>
      <c r="BH334" s="112"/>
      <c r="BI334" s="112"/>
      <c r="BJ334" s="112"/>
      <c r="BK334" s="112"/>
      <c r="BL334" s="112"/>
      <c r="BM334" s="112"/>
      <c r="BN334" s="112"/>
      <c r="BO334" s="116"/>
      <c r="BP334" s="110">
        <f t="shared" si="501"/>
        <v>0</v>
      </c>
      <c r="BQ334" s="111"/>
      <c r="BR334" s="116"/>
      <c r="BS334" s="110">
        <f t="shared" si="502"/>
        <v>0</v>
      </c>
      <c r="BT334" s="111"/>
      <c r="BU334" s="116"/>
    </row>
    <row r="335" spans="1:73" s="2" customFormat="1" hidden="1" x14ac:dyDescent="0.25">
      <c r="A335" s="89"/>
      <c r="B335" s="106"/>
      <c r="C335" s="107"/>
      <c r="D335" s="108"/>
      <c r="E335" s="108"/>
      <c r="F335" s="109"/>
      <c r="G335" s="94">
        <f t="shared" si="503"/>
        <v>0</v>
      </c>
      <c r="H335" s="110">
        <f t="shared" si="505"/>
        <v>0</v>
      </c>
      <c r="I335" s="111"/>
      <c r="J335" s="112"/>
      <c r="K335" s="113"/>
      <c r="L335" s="114">
        <f t="shared" si="491"/>
        <v>0</v>
      </c>
      <c r="M335" s="115"/>
      <c r="N335" s="116"/>
      <c r="O335" s="117">
        <f t="shared" si="492"/>
        <v>0</v>
      </c>
      <c r="P335" s="115"/>
      <c r="Q335" s="116"/>
      <c r="R335" s="117">
        <f t="shared" si="493"/>
        <v>0</v>
      </c>
      <c r="S335" s="115"/>
      <c r="T335" s="116"/>
      <c r="U335" s="118"/>
      <c r="V335" s="94">
        <f t="shared" si="504"/>
        <v>0</v>
      </c>
      <c r="W335" s="110">
        <f t="shared" si="495"/>
        <v>0</v>
      </c>
      <c r="X335" s="111"/>
      <c r="Y335" s="250"/>
      <c r="Z335" s="112"/>
      <c r="AA335" s="112"/>
      <c r="AB335" s="116"/>
      <c r="AC335" s="110">
        <f t="shared" si="496"/>
        <v>0</v>
      </c>
      <c r="AD335" s="111"/>
      <c r="AE335" s="116"/>
      <c r="AF335" s="110">
        <f t="shared" si="497"/>
        <v>0</v>
      </c>
      <c r="AG335" s="111"/>
      <c r="AH335" s="112"/>
      <c r="AI335" s="112"/>
      <c r="AJ335" s="112"/>
      <c r="AK335" s="112"/>
      <c r="AL335" s="116"/>
      <c r="AM335" s="110">
        <f t="shared" si="498"/>
        <v>0</v>
      </c>
      <c r="AN335" s="111"/>
      <c r="AO335" s="112"/>
      <c r="AP335" s="116"/>
      <c r="AQ335" s="110">
        <f t="shared" si="499"/>
        <v>0</v>
      </c>
      <c r="AR335" s="111"/>
      <c r="AS335" s="112"/>
      <c r="AT335" s="112"/>
      <c r="AU335" s="112"/>
      <c r="AV335" s="112"/>
      <c r="AW335" s="116"/>
      <c r="AX335" s="110">
        <f t="shared" si="500"/>
        <v>0</v>
      </c>
      <c r="AY335" s="111"/>
      <c r="AZ335" s="112"/>
      <c r="BA335" s="112"/>
      <c r="BB335" s="112"/>
      <c r="BC335" s="112"/>
      <c r="BD335" s="112"/>
      <c r="BE335" s="112"/>
      <c r="BF335" s="112"/>
      <c r="BG335" s="112"/>
      <c r="BH335" s="112"/>
      <c r="BI335" s="112"/>
      <c r="BJ335" s="112"/>
      <c r="BK335" s="112"/>
      <c r="BL335" s="112"/>
      <c r="BM335" s="112"/>
      <c r="BN335" s="112"/>
      <c r="BO335" s="116"/>
      <c r="BP335" s="110">
        <f t="shared" si="501"/>
        <v>0</v>
      </c>
      <c r="BQ335" s="111"/>
      <c r="BR335" s="116"/>
      <c r="BS335" s="110">
        <f t="shared" si="502"/>
        <v>0</v>
      </c>
      <c r="BT335" s="111"/>
      <c r="BU335" s="116"/>
    </row>
    <row r="336" spans="1:73" s="2" customFormat="1" hidden="1" x14ac:dyDescent="0.25">
      <c r="A336" s="89"/>
      <c r="B336" s="106"/>
      <c r="C336" s="107"/>
      <c r="D336" s="108"/>
      <c r="E336" s="108"/>
      <c r="F336" s="109"/>
      <c r="G336" s="94">
        <f t="shared" si="503"/>
        <v>0</v>
      </c>
      <c r="H336" s="110">
        <f t="shared" si="505"/>
        <v>0</v>
      </c>
      <c r="I336" s="111"/>
      <c r="J336" s="112"/>
      <c r="K336" s="113"/>
      <c r="L336" s="114">
        <f t="shared" si="491"/>
        <v>0</v>
      </c>
      <c r="M336" s="115"/>
      <c r="N336" s="116"/>
      <c r="O336" s="117">
        <f t="shared" si="492"/>
        <v>0</v>
      </c>
      <c r="P336" s="115"/>
      <c r="Q336" s="116"/>
      <c r="R336" s="117">
        <f t="shared" si="493"/>
        <v>0</v>
      </c>
      <c r="S336" s="115"/>
      <c r="T336" s="116"/>
      <c r="U336" s="118"/>
      <c r="V336" s="94">
        <f t="shared" si="504"/>
        <v>0</v>
      </c>
      <c r="W336" s="110">
        <f t="shared" si="495"/>
        <v>0</v>
      </c>
      <c r="X336" s="111"/>
      <c r="Y336" s="250"/>
      <c r="Z336" s="112"/>
      <c r="AA336" s="112"/>
      <c r="AB336" s="116"/>
      <c r="AC336" s="110">
        <f t="shared" si="496"/>
        <v>0</v>
      </c>
      <c r="AD336" s="111"/>
      <c r="AE336" s="116"/>
      <c r="AF336" s="110">
        <f t="shared" si="497"/>
        <v>0</v>
      </c>
      <c r="AG336" s="111"/>
      <c r="AH336" s="112"/>
      <c r="AI336" s="112"/>
      <c r="AJ336" s="112"/>
      <c r="AK336" s="112"/>
      <c r="AL336" s="116"/>
      <c r="AM336" s="110">
        <f t="shared" si="498"/>
        <v>0</v>
      </c>
      <c r="AN336" s="111"/>
      <c r="AO336" s="112"/>
      <c r="AP336" s="116"/>
      <c r="AQ336" s="110">
        <f t="shared" si="499"/>
        <v>0</v>
      </c>
      <c r="AR336" s="111"/>
      <c r="AS336" s="112"/>
      <c r="AT336" s="112"/>
      <c r="AU336" s="112"/>
      <c r="AV336" s="112"/>
      <c r="AW336" s="116"/>
      <c r="AX336" s="110">
        <f t="shared" si="500"/>
        <v>0</v>
      </c>
      <c r="AY336" s="111"/>
      <c r="AZ336" s="112"/>
      <c r="BA336" s="112"/>
      <c r="BB336" s="112"/>
      <c r="BC336" s="112"/>
      <c r="BD336" s="112"/>
      <c r="BE336" s="112"/>
      <c r="BF336" s="112"/>
      <c r="BG336" s="112"/>
      <c r="BH336" s="112"/>
      <c r="BI336" s="112"/>
      <c r="BJ336" s="112"/>
      <c r="BK336" s="112"/>
      <c r="BL336" s="112"/>
      <c r="BM336" s="112"/>
      <c r="BN336" s="112"/>
      <c r="BO336" s="116"/>
      <c r="BP336" s="110">
        <f t="shared" si="501"/>
        <v>0</v>
      </c>
      <c r="BQ336" s="111"/>
      <c r="BR336" s="116"/>
      <c r="BS336" s="110">
        <f t="shared" si="502"/>
        <v>0</v>
      </c>
      <c r="BT336" s="111"/>
      <c r="BU336" s="116"/>
    </row>
    <row r="337" spans="1:73" s="2" customFormat="1" hidden="1" x14ac:dyDescent="0.25">
      <c r="A337" s="89"/>
      <c r="B337" s="106"/>
      <c r="C337" s="107"/>
      <c r="D337" s="108"/>
      <c r="E337" s="108"/>
      <c r="F337" s="109"/>
      <c r="G337" s="94">
        <f t="shared" si="503"/>
        <v>0</v>
      </c>
      <c r="H337" s="110">
        <f t="shared" si="505"/>
        <v>0</v>
      </c>
      <c r="I337" s="111"/>
      <c r="J337" s="112"/>
      <c r="K337" s="113"/>
      <c r="L337" s="114">
        <f t="shared" si="491"/>
        <v>0</v>
      </c>
      <c r="M337" s="115"/>
      <c r="N337" s="116"/>
      <c r="O337" s="117">
        <f t="shared" si="492"/>
        <v>0</v>
      </c>
      <c r="P337" s="115"/>
      <c r="Q337" s="116"/>
      <c r="R337" s="117">
        <f t="shared" si="493"/>
        <v>0</v>
      </c>
      <c r="S337" s="115"/>
      <c r="T337" s="116"/>
      <c r="U337" s="118"/>
      <c r="V337" s="94">
        <f t="shared" si="504"/>
        <v>0</v>
      </c>
      <c r="W337" s="110">
        <f t="shared" si="495"/>
        <v>0</v>
      </c>
      <c r="X337" s="111"/>
      <c r="Y337" s="250"/>
      <c r="Z337" s="112"/>
      <c r="AA337" s="112"/>
      <c r="AB337" s="116"/>
      <c r="AC337" s="110">
        <f t="shared" si="496"/>
        <v>0</v>
      </c>
      <c r="AD337" s="111"/>
      <c r="AE337" s="116"/>
      <c r="AF337" s="110">
        <f t="shared" si="497"/>
        <v>0</v>
      </c>
      <c r="AG337" s="111"/>
      <c r="AH337" s="112"/>
      <c r="AI337" s="112"/>
      <c r="AJ337" s="112"/>
      <c r="AK337" s="112"/>
      <c r="AL337" s="116"/>
      <c r="AM337" s="110">
        <f t="shared" si="498"/>
        <v>0</v>
      </c>
      <c r="AN337" s="111"/>
      <c r="AO337" s="112"/>
      <c r="AP337" s="116"/>
      <c r="AQ337" s="110">
        <f t="shared" si="499"/>
        <v>0</v>
      </c>
      <c r="AR337" s="111"/>
      <c r="AS337" s="112"/>
      <c r="AT337" s="112"/>
      <c r="AU337" s="112"/>
      <c r="AV337" s="112"/>
      <c r="AW337" s="116"/>
      <c r="AX337" s="110">
        <f t="shared" si="500"/>
        <v>0</v>
      </c>
      <c r="AY337" s="111"/>
      <c r="AZ337" s="112"/>
      <c r="BA337" s="112"/>
      <c r="BB337" s="112"/>
      <c r="BC337" s="112"/>
      <c r="BD337" s="112"/>
      <c r="BE337" s="112"/>
      <c r="BF337" s="112"/>
      <c r="BG337" s="112"/>
      <c r="BH337" s="112"/>
      <c r="BI337" s="112"/>
      <c r="BJ337" s="112"/>
      <c r="BK337" s="112"/>
      <c r="BL337" s="112"/>
      <c r="BM337" s="112"/>
      <c r="BN337" s="112"/>
      <c r="BO337" s="116"/>
      <c r="BP337" s="110">
        <f t="shared" si="501"/>
        <v>0</v>
      </c>
      <c r="BQ337" s="111"/>
      <c r="BR337" s="116"/>
      <c r="BS337" s="110">
        <f t="shared" si="502"/>
        <v>0</v>
      </c>
      <c r="BT337" s="111"/>
      <c r="BU337" s="116"/>
    </row>
    <row r="338" spans="1:73" s="2" customFormat="1" hidden="1" x14ac:dyDescent="0.25">
      <c r="A338" s="89"/>
      <c r="B338" s="106"/>
      <c r="C338" s="107"/>
      <c r="D338" s="108"/>
      <c r="E338" s="108"/>
      <c r="F338" s="109"/>
      <c r="G338" s="94">
        <f t="shared" si="503"/>
        <v>0</v>
      </c>
      <c r="H338" s="110">
        <f t="shared" si="505"/>
        <v>0</v>
      </c>
      <c r="I338" s="111"/>
      <c r="J338" s="112"/>
      <c r="K338" s="113"/>
      <c r="L338" s="114">
        <f t="shared" si="491"/>
        <v>0</v>
      </c>
      <c r="M338" s="115"/>
      <c r="N338" s="116"/>
      <c r="O338" s="117">
        <f t="shared" si="492"/>
        <v>0</v>
      </c>
      <c r="P338" s="115"/>
      <c r="Q338" s="116"/>
      <c r="R338" s="117">
        <f t="shared" si="493"/>
        <v>0</v>
      </c>
      <c r="S338" s="115"/>
      <c r="T338" s="116"/>
      <c r="U338" s="118"/>
      <c r="V338" s="94">
        <f t="shared" si="504"/>
        <v>0</v>
      </c>
      <c r="W338" s="110">
        <f t="shared" si="495"/>
        <v>0</v>
      </c>
      <c r="X338" s="111"/>
      <c r="Y338" s="250"/>
      <c r="Z338" s="112"/>
      <c r="AA338" s="112"/>
      <c r="AB338" s="116"/>
      <c r="AC338" s="110">
        <f t="shared" si="496"/>
        <v>0</v>
      </c>
      <c r="AD338" s="111"/>
      <c r="AE338" s="116"/>
      <c r="AF338" s="110">
        <f t="shared" si="497"/>
        <v>0</v>
      </c>
      <c r="AG338" s="111"/>
      <c r="AH338" s="112"/>
      <c r="AI338" s="112"/>
      <c r="AJ338" s="112"/>
      <c r="AK338" s="112"/>
      <c r="AL338" s="116"/>
      <c r="AM338" s="110">
        <f t="shared" si="498"/>
        <v>0</v>
      </c>
      <c r="AN338" s="111"/>
      <c r="AO338" s="112"/>
      <c r="AP338" s="116"/>
      <c r="AQ338" s="110">
        <f t="shared" si="499"/>
        <v>0</v>
      </c>
      <c r="AR338" s="111"/>
      <c r="AS338" s="112"/>
      <c r="AT338" s="112"/>
      <c r="AU338" s="112"/>
      <c r="AV338" s="112"/>
      <c r="AW338" s="116"/>
      <c r="AX338" s="110">
        <f t="shared" si="500"/>
        <v>0</v>
      </c>
      <c r="AY338" s="111"/>
      <c r="AZ338" s="112"/>
      <c r="BA338" s="112"/>
      <c r="BB338" s="112"/>
      <c r="BC338" s="112"/>
      <c r="BD338" s="112"/>
      <c r="BE338" s="112"/>
      <c r="BF338" s="112"/>
      <c r="BG338" s="112"/>
      <c r="BH338" s="112"/>
      <c r="BI338" s="112"/>
      <c r="BJ338" s="112"/>
      <c r="BK338" s="112"/>
      <c r="BL338" s="112"/>
      <c r="BM338" s="112"/>
      <c r="BN338" s="112"/>
      <c r="BO338" s="116"/>
      <c r="BP338" s="110">
        <f t="shared" si="501"/>
        <v>0</v>
      </c>
      <c r="BQ338" s="111"/>
      <c r="BR338" s="116"/>
      <c r="BS338" s="110">
        <f t="shared" si="502"/>
        <v>0</v>
      </c>
      <c r="BT338" s="111"/>
      <c r="BU338" s="116"/>
    </row>
    <row r="339" spans="1:73" s="2" customFormat="1" hidden="1" x14ac:dyDescent="0.25">
      <c r="A339" s="89"/>
      <c r="B339" s="106"/>
      <c r="C339" s="107"/>
      <c r="D339" s="108"/>
      <c r="E339" s="108"/>
      <c r="F339" s="109"/>
      <c r="G339" s="94">
        <f t="shared" si="503"/>
        <v>0</v>
      </c>
      <c r="H339" s="110">
        <f t="shared" si="505"/>
        <v>0</v>
      </c>
      <c r="I339" s="111"/>
      <c r="J339" s="112"/>
      <c r="K339" s="113"/>
      <c r="L339" s="114">
        <f t="shared" si="491"/>
        <v>0</v>
      </c>
      <c r="M339" s="115"/>
      <c r="N339" s="116"/>
      <c r="O339" s="117">
        <f t="shared" si="492"/>
        <v>0</v>
      </c>
      <c r="P339" s="115"/>
      <c r="Q339" s="116"/>
      <c r="R339" s="117">
        <f t="shared" si="493"/>
        <v>0</v>
      </c>
      <c r="S339" s="115"/>
      <c r="T339" s="116"/>
      <c r="U339" s="118"/>
      <c r="V339" s="94">
        <f>SUM(W339,AC339,AF339,AM339,AQ339,AX339,BP339,BS339)</f>
        <v>0</v>
      </c>
      <c r="W339" s="110">
        <f t="shared" si="495"/>
        <v>0</v>
      </c>
      <c r="X339" s="111"/>
      <c r="Y339" s="250"/>
      <c r="Z339" s="112"/>
      <c r="AA339" s="112"/>
      <c r="AB339" s="116"/>
      <c r="AC339" s="110">
        <f t="shared" si="496"/>
        <v>0</v>
      </c>
      <c r="AD339" s="111"/>
      <c r="AE339" s="116"/>
      <c r="AF339" s="110">
        <f t="shared" si="497"/>
        <v>0</v>
      </c>
      <c r="AG339" s="111"/>
      <c r="AH339" s="112"/>
      <c r="AI339" s="112"/>
      <c r="AJ339" s="112"/>
      <c r="AK339" s="112"/>
      <c r="AL339" s="116"/>
      <c r="AM339" s="110">
        <f t="shared" si="498"/>
        <v>0</v>
      </c>
      <c r="AN339" s="111"/>
      <c r="AO339" s="112"/>
      <c r="AP339" s="116"/>
      <c r="AQ339" s="110">
        <f t="shared" si="499"/>
        <v>0</v>
      </c>
      <c r="AR339" s="111"/>
      <c r="AS339" s="112"/>
      <c r="AT339" s="112"/>
      <c r="AU339" s="112"/>
      <c r="AV339" s="112"/>
      <c r="AW339" s="116"/>
      <c r="AX339" s="110">
        <f t="shared" si="500"/>
        <v>0</v>
      </c>
      <c r="AY339" s="111"/>
      <c r="AZ339" s="112"/>
      <c r="BA339" s="112"/>
      <c r="BB339" s="112"/>
      <c r="BC339" s="112"/>
      <c r="BD339" s="112"/>
      <c r="BE339" s="112"/>
      <c r="BF339" s="112"/>
      <c r="BG339" s="112"/>
      <c r="BH339" s="112"/>
      <c r="BI339" s="112"/>
      <c r="BJ339" s="112"/>
      <c r="BK339" s="112"/>
      <c r="BL339" s="112"/>
      <c r="BM339" s="112"/>
      <c r="BN339" s="112"/>
      <c r="BO339" s="116"/>
      <c r="BP339" s="110">
        <f>SUM(BQ339:BR339)</f>
        <v>0</v>
      </c>
      <c r="BQ339" s="111"/>
      <c r="BR339" s="116"/>
      <c r="BS339" s="110">
        <f>SUM(BT339:BU339)</f>
        <v>0</v>
      </c>
      <c r="BT339" s="111"/>
      <c r="BU339" s="116"/>
    </row>
    <row r="340" spans="1:73" s="2" customFormat="1" ht="15.75" hidden="1" thickBot="1" x14ac:dyDescent="0.3">
      <c r="A340" s="135"/>
      <c r="B340" s="120"/>
      <c r="C340" s="121"/>
      <c r="D340" s="122"/>
      <c r="E340" s="122"/>
      <c r="F340" s="123"/>
      <c r="G340" s="124">
        <f t="shared" si="503"/>
        <v>0</v>
      </c>
      <c r="H340" s="125">
        <f t="shared" si="505"/>
        <v>0</v>
      </c>
      <c r="I340" s="126"/>
      <c r="J340" s="127"/>
      <c r="K340" s="128"/>
      <c r="L340" s="129">
        <f t="shared" si="491"/>
        <v>0</v>
      </c>
      <c r="M340" s="125"/>
      <c r="N340" s="130"/>
      <c r="O340" s="131">
        <f t="shared" si="492"/>
        <v>0</v>
      </c>
      <c r="P340" s="125"/>
      <c r="Q340" s="130"/>
      <c r="R340" s="131">
        <f t="shared" si="493"/>
        <v>0</v>
      </c>
      <c r="S340" s="125"/>
      <c r="T340" s="130"/>
      <c r="U340" s="132"/>
      <c r="V340" s="133">
        <f t="shared" ref="V340" si="506">SUM(W340,AC340,AF340,AM340,AQ340,AX340,BP340,BS340)</f>
        <v>0</v>
      </c>
      <c r="W340" s="125">
        <f t="shared" si="495"/>
        <v>0</v>
      </c>
      <c r="X340" s="126"/>
      <c r="Y340" s="251"/>
      <c r="Z340" s="127"/>
      <c r="AA340" s="127"/>
      <c r="AB340" s="130"/>
      <c r="AC340" s="125">
        <f t="shared" si="496"/>
        <v>0</v>
      </c>
      <c r="AD340" s="126"/>
      <c r="AE340" s="130"/>
      <c r="AF340" s="125">
        <f t="shared" si="497"/>
        <v>0</v>
      </c>
      <c r="AG340" s="126"/>
      <c r="AH340" s="127"/>
      <c r="AI340" s="127"/>
      <c r="AJ340" s="127"/>
      <c r="AK340" s="127"/>
      <c r="AL340" s="130"/>
      <c r="AM340" s="125">
        <f t="shared" si="498"/>
        <v>0</v>
      </c>
      <c r="AN340" s="126"/>
      <c r="AO340" s="127"/>
      <c r="AP340" s="130"/>
      <c r="AQ340" s="125">
        <f t="shared" si="499"/>
        <v>0</v>
      </c>
      <c r="AR340" s="126"/>
      <c r="AS340" s="127"/>
      <c r="AT340" s="127"/>
      <c r="AU340" s="127"/>
      <c r="AV340" s="127"/>
      <c r="AW340" s="130"/>
      <c r="AX340" s="125">
        <f t="shared" si="500"/>
        <v>0</v>
      </c>
      <c r="AY340" s="126"/>
      <c r="AZ340" s="127"/>
      <c r="BA340" s="127"/>
      <c r="BB340" s="127"/>
      <c r="BC340" s="127"/>
      <c r="BD340" s="127"/>
      <c r="BE340" s="127"/>
      <c r="BF340" s="127"/>
      <c r="BG340" s="127"/>
      <c r="BH340" s="127"/>
      <c r="BI340" s="127"/>
      <c r="BJ340" s="127"/>
      <c r="BK340" s="127"/>
      <c r="BL340" s="127"/>
      <c r="BM340" s="127"/>
      <c r="BN340" s="127"/>
      <c r="BO340" s="130"/>
      <c r="BP340" s="125">
        <f t="shared" ref="BP340" si="507">SUM(BQ340:BR340)</f>
        <v>0</v>
      </c>
      <c r="BQ340" s="126"/>
      <c r="BR340" s="130"/>
      <c r="BS340" s="125">
        <f t="shared" ref="BS340" si="508">SUM(BT340:BU340)</f>
        <v>0</v>
      </c>
      <c r="BT340" s="126"/>
      <c r="BU340" s="136"/>
    </row>
    <row r="341" spans="1:73" s="59" customFormat="1" ht="14.25" hidden="1" x14ac:dyDescent="0.25">
      <c r="A341" s="74" t="s">
        <v>200</v>
      </c>
      <c r="B341" s="75"/>
      <c r="C341" s="76"/>
      <c r="D341" s="77"/>
      <c r="E341" s="77"/>
      <c r="F341" s="78"/>
      <c r="G341" s="79">
        <f>SUM(G342:G358)</f>
        <v>0</v>
      </c>
      <c r="H341" s="80">
        <f>SUM(I341:K341)</f>
        <v>0</v>
      </c>
      <c r="I341" s="81">
        <f>SUM(I342:I358)</f>
        <v>0</v>
      </c>
      <c r="J341" s="82">
        <f t="shared" ref="J341:K341" si="509">SUM(J342:J358)</f>
        <v>0</v>
      </c>
      <c r="K341" s="83">
        <f t="shared" si="509"/>
        <v>0</v>
      </c>
      <c r="L341" s="84">
        <f>SUM(L342:L358)</f>
        <v>0</v>
      </c>
      <c r="M341" s="81">
        <f t="shared" ref="M341:U341" si="510">SUM(M342:M358)</f>
        <v>0</v>
      </c>
      <c r="N341" s="86">
        <f t="shared" si="510"/>
        <v>0</v>
      </c>
      <c r="O341" s="84">
        <f>SUM(O342:O358)</f>
        <v>0</v>
      </c>
      <c r="P341" s="81">
        <f t="shared" si="510"/>
        <v>0</v>
      </c>
      <c r="Q341" s="86">
        <f t="shared" si="510"/>
        <v>0</v>
      </c>
      <c r="R341" s="84">
        <f>SUM(R342:R358)</f>
        <v>0</v>
      </c>
      <c r="S341" s="81">
        <f t="shared" si="510"/>
        <v>0</v>
      </c>
      <c r="T341" s="86">
        <f t="shared" si="510"/>
        <v>0</v>
      </c>
      <c r="U341" s="87">
        <f t="shared" si="510"/>
        <v>0</v>
      </c>
      <c r="V341" s="79">
        <f>SUM(V342:V358)</f>
        <v>0</v>
      </c>
      <c r="W341" s="80">
        <f t="shared" ref="W341" si="511">SUM(W342:W358)</f>
        <v>0</v>
      </c>
      <c r="X341" s="81">
        <f>SUM(X342:X358)</f>
        <v>0</v>
      </c>
      <c r="Y341" s="85"/>
      <c r="Z341" s="82">
        <f t="shared" ref="Z341:BR341" si="512">SUM(Z342:Z358)</f>
        <v>0</v>
      </c>
      <c r="AA341" s="82">
        <f t="shared" si="512"/>
        <v>0</v>
      </c>
      <c r="AB341" s="86">
        <f t="shared" si="512"/>
        <v>0</v>
      </c>
      <c r="AC341" s="80">
        <f t="shared" si="512"/>
        <v>0</v>
      </c>
      <c r="AD341" s="81">
        <f t="shared" si="512"/>
        <v>0</v>
      </c>
      <c r="AE341" s="86">
        <f t="shared" si="512"/>
        <v>0</v>
      </c>
      <c r="AF341" s="80">
        <f t="shared" si="512"/>
        <v>0</v>
      </c>
      <c r="AG341" s="81">
        <f t="shared" si="512"/>
        <v>0</v>
      </c>
      <c r="AH341" s="82">
        <f t="shared" si="512"/>
        <v>0</v>
      </c>
      <c r="AI341" s="82">
        <f t="shared" si="512"/>
        <v>0</v>
      </c>
      <c r="AJ341" s="82">
        <f t="shared" si="512"/>
        <v>0</v>
      </c>
      <c r="AK341" s="82">
        <f t="shared" si="512"/>
        <v>0</v>
      </c>
      <c r="AL341" s="86">
        <f t="shared" si="512"/>
        <v>0</v>
      </c>
      <c r="AM341" s="80">
        <f t="shared" si="512"/>
        <v>0</v>
      </c>
      <c r="AN341" s="81">
        <f t="shared" si="512"/>
        <v>0</v>
      </c>
      <c r="AO341" s="82">
        <f t="shared" si="512"/>
        <v>0</v>
      </c>
      <c r="AP341" s="86">
        <f t="shared" si="512"/>
        <v>0</v>
      </c>
      <c r="AQ341" s="80">
        <f t="shared" si="512"/>
        <v>0</v>
      </c>
      <c r="AR341" s="81">
        <f t="shared" si="512"/>
        <v>0</v>
      </c>
      <c r="AS341" s="82">
        <f t="shared" si="512"/>
        <v>0</v>
      </c>
      <c r="AT341" s="82">
        <f t="shared" si="512"/>
        <v>0</v>
      </c>
      <c r="AU341" s="82">
        <f t="shared" si="512"/>
        <v>0</v>
      </c>
      <c r="AV341" s="82">
        <f t="shared" si="512"/>
        <v>0</v>
      </c>
      <c r="AW341" s="86">
        <f t="shared" si="512"/>
        <v>0</v>
      </c>
      <c r="AX341" s="80">
        <f t="shared" si="512"/>
        <v>0</v>
      </c>
      <c r="AY341" s="81">
        <f t="shared" si="512"/>
        <v>0</v>
      </c>
      <c r="AZ341" s="82">
        <f t="shared" si="512"/>
        <v>0</v>
      </c>
      <c r="BA341" s="82">
        <f t="shared" si="512"/>
        <v>0</v>
      </c>
      <c r="BB341" s="82">
        <f t="shared" si="512"/>
        <v>0</v>
      </c>
      <c r="BC341" s="82">
        <f t="shared" si="512"/>
        <v>0</v>
      </c>
      <c r="BD341" s="82">
        <f t="shared" si="512"/>
        <v>0</v>
      </c>
      <c r="BE341" s="82">
        <f t="shared" si="512"/>
        <v>0</v>
      </c>
      <c r="BF341" s="82">
        <f t="shared" si="512"/>
        <v>0</v>
      </c>
      <c r="BG341" s="82">
        <f t="shared" si="512"/>
        <v>0</v>
      </c>
      <c r="BH341" s="82">
        <f t="shared" si="512"/>
        <v>0</v>
      </c>
      <c r="BI341" s="82">
        <f t="shared" si="512"/>
        <v>0</v>
      </c>
      <c r="BJ341" s="82">
        <f t="shared" si="512"/>
        <v>0</v>
      </c>
      <c r="BK341" s="82">
        <f t="shared" si="512"/>
        <v>0</v>
      </c>
      <c r="BL341" s="82">
        <f t="shared" si="512"/>
        <v>0</v>
      </c>
      <c r="BM341" s="82"/>
      <c r="BN341" s="82">
        <f t="shared" si="512"/>
        <v>0</v>
      </c>
      <c r="BO341" s="86">
        <f t="shared" si="512"/>
        <v>0</v>
      </c>
      <c r="BP341" s="80">
        <f t="shared" si="512"/>
        <v>0</v>
      </c>
      <c r="BQ341" s="81">
        <f t="shared" si="512"/>
        <v>0</v>
      </c>
      <c r="BR341" s="86">
        <f t="shared" si="512"/>
        <v>0</v>
      </c>
      <c r="BS341" s="80">
        <f>SUM(BS342:BS358)</f>
        <v>0</v>
      </c>
      <c r="BT341" s="81">
        <f>SUM(BT342:BT358)</f>
        <v>0</v>
      </c>
      <c r="BU341" s="86">
        <f t="shared" ref="BU341" si="513">SUM(BU342:BU358)</f>
        <v>0</v>
      </c>
    </row>
    <row r="342" spans="1:73" s="2" customFormat="1" hidden="1" x14ac:dyDescent="0.25">
      <c r="A342" s="89"/>
      <c r="B342" s="90"/>
      <c r="C342" s="91"/>
      <c r="D342" s="92"/>
      <c r="E342" s="92"/>
      <c r="F342" s="93"/>
      <c r="G342" s="94">
        <f>SUM(U342,R342,O342,L342,H342)</f>
        <v>0</v>
      </c>
      <c r="H342" s="95">
        <f>SUM(I342:K342)</f>
        <v>0</v>
      </c>
      <c r="I342" s="96"/>
      <c r="J342" s="97"/>
      <c r="K342" s="98"/>
      <c r="L342" s="99">
        <f>SUM(M342:N342)</f>
        <v>0</v>
      </c>
      <c r="M342" s="100"/>
      <c r="N342" s="101"/>
      <c r="O342" s="102">
        <f>SUM(P342:Q342)</f>
        <v>0</v>
      </c>
      <c r="P342" s="100"/>
      <c r="Q342" s="101"/>
      <c r="R342" s="102">
        <f>SUM(S342:T342)</f>
        <v>0</v>
      </c>
      <c r="S342" s="100"/>
      <c r="T342" s="101"/>
      <c r="U342" s="103"/>
      <c r="V342" s="104">
        <f>SUM(W342,AC342,AF342,AM342,AQ342,AX342,BP342,BS342)</f>
        <v>0</v>
      </c>
      <c r="W342" s="95">
        <f>SUM(X342:AB342)</f>
        <v>0</v>
      </c>
      <c r="X342" s="96"/>
      <c r="Y342" s="249"/>
      <c r="Z342" s="97"/>
      <c r="AA342" s="97"/>
      <c r="AB342" s="101"/>
      <c r="AC342" s="95">
        <f>SUM(AD342:AE342)</f>
        <v>0</v>
      </c>
      <c r="AD342" s="96"/>
      <c r="AE342" s="101"/>
      <c r="AF342" s="95">
        <f>SUM(AG342:AL342)</f>
        <v>0</v>
      </c>
      <c r="AG342" s="96"/>
      <c r="AH342" s="97"/>
      <c r="AI342" s="97"/>
      <c r="AJ342" s="97"/>
      <c r="AK342" s="97"/>
      <c r="AL342" s="101"/>
      <c r="AM342" s="95">
        <f>SUM(AN342:AP342)</f>
        <v>0</v>
      </c>
      <c r="AN342" s="96"/>
      <c r="AO342" s="97"/>
      <c r="AP342" s="101"/>
      <c r="AQ342" s="95">
        <f>SUM(AR342:AW342)</f>
        <v>0</v>
      </c>
      <c r="AR342" s="96"/>
      <c r="AS342" s="97"/>
      <c r="AT342" s="97"/>
      <c r="AU342" s="97"/>
      <c r="AV342" s="97"/>
      <c r="AW342" s="101"/>
      <c r="AX342" s="95">
        <f>SUM(AY342:BO342)</f>
        <v>0</v>
      </c>
      <c r="AY342" s="96"/>
      <c r="AZ342" s="97"/>
      <c r="BA342" s="97"/>
      <c r="BB342" s="97"/>
      <c r="BC342" s="97"/>
      <c r="BD342" s="97"/>
      <c r="BE342" s="97"/>
      <c r="BF342" s="97"/>
      <c r="BG342" s="97"/>
      <c r="BH342" s="97"/>
      <c r="BI342" s="97"/>
      <c r="BJ342" s="97"/>
      <c r="BK342" s="97"/>
      <c r="BL342" s="97"/>
      <c r="BM342" s="97"/>
      <c r="BN342" s="97"/>
      <c r="BO342" s="101"/>
      <c r="BP342" s="95">
        <f>SUM(BQ342:BR342)</f>
        <v>0</v>
      </c>
      <c r="BQ342" s="96"/>
      <c r="BR342" s="101"/>
      <c r="BS342" s="95">
        <f>SUM(BT342:BU342)</f>
        <v>0</v>
      </c>
      <c r="BT342" s="96"/>
      <c r="BU342" s="101"/>
    </row>
    <row r="343" spans="1:73" s="2" customFormat="1" hidden="1" x14ac:dyDescent="0.25">
      <c r="A343" s="89"/>
      <c r="B343" s="106"/>
      <c r="C343" s="107"/>
      <c r="D343" s="108"/>
      <c r="E343" s="108"/>
      <c r="F343" s="109"/>
      <c r="G343" s="94">
        <f>SUM(U343,R343,O343,L343,H343)</f>
        <v>0</v>
      </c>
      <c r="H343" s="110">
        <f t="shared" ref="H343:H345" si="514">SUM(I343:K343)</f>
        <v>0</v>
      </c>
      <c r="I343" s="111"/>
      <c r="J343" s="112"/>
      <c r="K343" s="113"/>
      <c r="L343" s="114">
        <f t="shared" ref="L343:L358" si="515">SUM(M343:N343)</f>
        <v>0</v>
      </c>
      <c r="M343" s="115"/>
      <c r="N343" s="116"/>
      <c r="O343" s="117">
        <f t="shared" ref="O343:O358" si="516">SUM(P343:Q343)</f>
        <v>0</v>
      </c>
      <c r="P343" s="115"/>
      <c r="Q343" s="116"/>
      <c r="R343" s="117">
        <f t="shared" ref="R343:R358" si="517">SUM(S343:T343)</f>
        <v>0</v>
      </c>
      <c r="S343" s="115"/>
      <c r="T343" s="116"/>
      <c r="U343" s="118"/>
      <c r="V343" s="94">
        <f t="shared" ref="V343:V344" si="518">SUM(W343,AC343,AF343,AM343,AQ343,AX343,BP343,BS343)</f>
        <v>0</v>
      </c>
      <c r="W343" s="110">
        <f t="shared" ref="W343:W358" si="519">SUM(X343:AB343)</f>
        <v>0</v>
      </c>
      <c r="X343" s="111"/>
      <c r="Y343" s="250"/>
      <c r="Z343" s="112"/>
      <c r="AA343" s="112"/>
      <c r="AB343" s="116"/>
      <c r="AC343" s="110">
        <f t="shared" ref="AC343:AC358" si="520">SUM(AD343:AE343)</f>
        <v>0</v>
      </c>
      <c r="AD343" s="111"/>
      <c r="AE343" s="116"/>
      <c r="AF343" s="110">
        <f t="shared" ref="AF343:AF358" si="521">SUM(AG343:AL343)</f>
        <v>0</v>
      </c>
      <c r="AG343" s="111"/>
      <c r="AH343" s="112"/>
      <c r="AI343" s="112"/>
      <c r="AJ343" s="112"/>
      <c r="AK343" s="112"/>
      <c r="AL343" s="116"/>
      <c r="AM343" s="110">
        <f t="shared" ref="AM343:AM358" si="522">SUM(AN343:AP343)</f>
        <v>0</v>
      </c>
      <c r="AN343" s="111"/>
      <c r="AO343" s="112"/>
      <c r="AP343" s="116"/>
      <c r="AQ343" s="110">
        <f t="shared" ref="AQ343:AQ358" si="523">SUM(AR343:AW343)</f>
        <v>0</v>
      </c>
      <c r="AR343" s="111"/>
      <c r="AS343" s="112"/>
      <c r="AT343" s="112"/>
      <c r="AU343" s="112"/>
      <c r="AV343" s="112"/>
      <c r="AW343" s="116"/>
      <c r="AX343" s="110">
        <f t="shared" ref="AX343:AX358" si="524">SUM(AY343:BO343)</f>
        <v>0</v>
      </c>
      <c r="AY343" s="111"/>
      <c r="AZ343" s="112"/>
      <c r="BA343" s="112"/>
      <c r="BB343" s="112"/>
      <c r="BC343" s="112"/>
      <c r="BD343" s="112"/>
      <c r="BE343" s="112"/>
      <c r="BF343" s="112"/>
      <c r="BG343" s="112"/>
      <c r="BH343" s="112"/>
      <c r="BI343" s="112"/>
      <c r="BJ343" s="112"/>
      <c r="BK343" s="112"/>
      <c r="BL343" s="112"/>
      <c r="BM343" s="112"/>
      <c r="BN343" s="112"/>
      <c r="BO343" s="116"/>
      <c r="BP343" s="110">
        <f t="shared" ref="BP343:BP356" si="525">SUM(BQ343:BR343)</f>
        <v>0</v>
      </c>
      <c r="BQ343" s="111"/>
      <c r="BR343" s="116"/>
      <c r="BS343" s="110">
        <f t="shared" ref="BS343:BS356" si="526">SUM(BT343:BU343)</f>
        <v>0</v>
      </c>
      <c r="BT343" s="111"/>
      <c r="BU343" s="116"/>
    </row>
    <row r="344" spans="1:73" s="2" customFormat="1" hidden="1" x14ac:dyDescent="0.25">
      <c r="A344" s="89"/>
      <c r="B344" s="106"/>
      <c r="C344" s="107"/>
      <c r="D344" s="108"/>
      <c r="E344" s="108"/>
      <c r="F344" s="109"/>
      <c r="G344" s="94">
        <f t="shared" ref="G344:G345" si="527">SUM(U344,R344,O344,L344,H344)</f>
        <v>0</v>
      </c>
      <c r="H344" s="110">
        <f t="shared" si="514"/>
        <v>0</v>
      </c>
      <c r="I344" s="111"/>
      <c r="J344" s="112"/>
      <c r="K344" s="113"/>
      <c r="L344" s="114">
        <f t="shared" si="515"/>
        <v>0</v>
      </c>
      <c r="M344" s="115"/>
      <c r="N344" s="116"/>
      <c r="O344" s="117">
        <f t="shared" si="516"/>
        <v>0</v>
      </c>
      <c r="P344" s="115"/>
      <c r="Q344" s="116"/>
      <c r="R344" s="117">
        <f t="shared" si="517"/>
        <v>0</v>
      </c>
      <c r="S344" s="115"/>
      <c r="T344" s="116"/>
      <c r="U344" s="118"/>
      <c r="V344" s="94">
        <f t="shared" si="518"/>
        <v>0</v>
      </c>
      <c r="W344" s="110">
        <f t="shared" si="519"/>
        <v>0</v>
      </c>
      <c r="X344" s="111"/>
      <c r="Y344" s="250"/>
      <c r="Z344" s="112"/>
      <c r="AA344" s="112"/>
      <c r="AB344" s="116"/>
      <c r="AC344" s="110">
        <f t="shared" si="520"/>
        <v>0</v>
      </c>
      <c r="AD344" s="111"/>
      <c r="AE344" s="116"/>
      <c r="AF344" s="110">
        <f t="shared" si="521"/>
        <v>0</v>
      </c>
      <c r="AG344" s="111"/>
      <c r="AH344" s="112"/>
      <c r="AI344" s="112"/>
      <c r="AJ344" s="112"/>
      <c r="AK344" s="112"/>
      <c r="AL344" s="116"/>
      <c r="AM344" s="110">
        <f t="shared" si="522"/>
        <v>0</v>
      </c>
      <c r="AN344" s="111"/>
      <c r="AO344" s="112"/>
      <c r="AP344" s="116"/>
      <c r="AQ344" s="110">
        <f t="shared" si="523"/>
        <v>0</v>
      </c>
      <c r="AR344" s="111"/>
      <c r="AS344" s="112"/>
      <c r="AT344" s="112"/>
      <c r="AU344" s="112"/>
      <c r="AV344" s="112"/>
      <c r="AW344" s="116"/>
      <c r="AX344" s="110">
        <f t="shared" si="524"/>
        <v>0</v>
      </c>
      <c r="AY344" s="111"/>
      <c r="AZ344" s="112"/>
      <c r="BA344" s="112"/>
      <c r="BB344" s="112"/>
      <c r="BC344" s="112"/>
      <c r="BD344" s="112"/>
      <c r="BE344" s="112"/>
      <c r="BF344" s="112"/>
      <c r="BG344" s="112"/>
      <c r="BH344" s="112"/>
      <c r="BI344" s="112"/>
      <c r="BJ344" s="112"/>
      <c r="BK344" s="112"/>
      <c r="BL344" s="112"/>
      <c r="BM344" s="112"/>
      <c r="BN344" s="112"/>
      <c r="BO344" s="116"/>
      <c r="BP344" s="110">
        <f t="shared" si="525"/>
        <v>0</v>
      </c>
      <c r="BQ344" s="111"/>
      <c r="BR344" s="116"/>
      <c r="BS344" s="110">
        <f t="shared" si="526"/>
        <v>0</v>
      </c>
      <c r="BT344" s="111"/>
      <c r="BU344" s="116"/>
    </row>
    <row r="345" spans="1:73" s="2" customFormat="1" hidden="1" x14ac:dyDescent="0.25">
      <c r="A345" s="89"/>
      <c r="B345" s="106"/>
      <c r="C345" s="107"/>
      <c r="D345" s="108"/>
      <c r="E345" s="108"/>
      <c r="F345" s="109"/>
      <c r="G345" s="94">
        <f t="shared" si="527"/>
        <v>0</v>
      </c>
      <c r="H345" s="110">
        <f t="shared" si="514"/>
        <v>0</v>
      </c>
      <c r="I345" s="111"/>
      <c r="J345" s="112"/>
      <c r="K345" s="113"/>
      <c r="L345" s="114">
        <f t="shared" si="515"/>
        <v>0</v>
      </c>
      <c r="M345" s="115"/>
      <c r="N345" s="116"/>
      <c r="O345" s="117">
        <f t="shared" si="516"/>
        <v>0</v>
      </c>
      <c r="P345" s="115"/>
      <c r="Q345" s="116"/>
      <c r="R345" s="117">
        <f t="shared" si="517"/>
        <v>0</v>
      </c>
      <c r="S345" s="115"/>
      <c r="T345" s="116"/>
      <c r="U345" s="118"/>
      <c r="V345" s="94">
        <f>SUM(W345,AC345,AF345,AM345,AQ345,AX345,BP345,BS345)</f>
        <v>0</v>
      </c>
      <c r="W345" s="110">
        <f t="shared" si="519"/>
        <v>0</v>
      </c>
      <c r="X345" s="111"/>
      <c r="Y345" s="250"/>
      <c r="Z345" s="112"/>
      <c r="AA345" s="112"/>
      <c r="AB345" s="116"/>
      <c r="AC345" s="110">
        <f t="shared" si="520"/>
        <v>0</v>
      </c>
      <c r="AD345" s="111"/>
      <c r="AE345" s="116"/>
      <c r="AF345" s="110">
        <f t="shared" si="521"/>
        <v>0</v>
      </c>
      <c r="AG345" s="111"/>
      <c r="AH345" s="112"/>
      <c r="AI345" s="112"/>
      <c r="AJ345" s="112"/>
      <c r="AK345" s="112"/>
      <c r="AL345" s="116"/>
      <c r="AM345" s="110">
        <f t="shared" si="522"/>
        <v>0</v>
      </c>
      <c r="AN345" s="111"/>
      <c r="AO345" s="112"/>
      <c r="AP345" s="116"/>
      <c r="AQ345" s="110">
        <f t="shared" si="523"/>
        <v>0</v>
      </c>
      <c r="AR345" s="111"/>
      <c r="AS345" s="112"/>
      <c r="AT345" s="112"/>
      <c r="AU345" s="112"/>
      <c r="AV345" s="112"/>
      <c r="AW345" s="116"/>
      <c r="AX345" s="110">
        <f t="shared" si="524"/>
        <v>0</v>
      </c>
      <c r="AY345" s="111"/>
      <c r="AZ345" s="112"/>
      <c r="BA345" s="112"/>
      <c r="BB345" s="112"/>
      <c r="BC345" s="112"/>
      <c r="BD345" s="112"/>
      <c r="BE345" s="112"/>
      <c r="BF345" s="112"/>
      <c r="BG345" s="112"/>
      <c r="BH345" s="112"/>
      <c r="BI345" s="112"/>
      <c r="BJ345" s="112"/>
      <c r="BK345" s="112"/>
      <c r="BL345" s="112"/>
      <c r="BM345" s="112"/>
      <c r="BN345" s="112"/>
      <c r="BO345" s="116"/>
      <c r="BP345" s="110">
        <f t="shared" si="525"/>
        <v>0</v>
      </c>
      <c r="BQ345" s="111"/>
      <c r="BR345" s="116"/>
      <c r="BS345" s="110">
        <f t="shared" si="526"/>
        <v>0</v>
      </c>
      <c r="BT345" s="111"/>
      <c r="BU345" s="116"/>
    </row>
    <row r="346" spans="1:73" s="2" customFormat="1" hidden="1" x14ac:dyDescent="0.25">
      <c r="A346" s="89"/>
      <c r="B346" s="106"/>
      <c r="C346" s="107"/>
      <c r="D346" s="108"/>
      <c r="E346" s="108"/>
      <c r="F346" s="109"/>
      <c r="G346" s="94">
        <f>SUM(U346,R346,O346,L346,H346)</f>
        <v>0</v>
      </c>
      <c r="H346" s="110">
        <f>SUM(I346:K346)</f>
        <v>0</v>
      </c>
      <c r="I346" s="111"/>
      <c r="J346" s="112"/>
      <c r="K346" s="113"/>
      <c r="L346" s="114">
        <f t="shared" si="515"/>
        <v>0</v>
      </c>
      <c r="M346" s="115"/>
      <c r="N346" s="116"/>
      <c r="O346" s="117">
        <f t="shared" si="516"/>
        <v>0</v>
      </c>
      <c r="P346" s="115"/>
      <c r="Q346" s="116"/>
      <c r="R346" s="117">
        <f t="shared" si="517"/>
        <v>0</v>
      </c>
      <c r="S346" s="115"/>
      <c r="T346" s="116"/>
      <c r="U346" s="118"/>
      <c r="V346" s="94">
        <f t="shared" ref="V346:V356" si="528">SUM(W346,AC346,AF346,AM346,AQ346,AX346,BP346,BS346)</f>
        <v>0</v>
      </c>
      <c r="W346" s="110">
        <f t="shared" si="519"/>
        <v>0</v>
      </c>
      <c r="X346" s="111"/>
      <c r="Y346" s="250"/>
      <c r="Z346" s="112"/>
      <c r="AA346" s="112"/>
      <c r="AB346" s="116"/>
      <c r="AC346" s="110">
        <f t="shared" si="520"/>
        <v>0</v>
      </c>
      <c r="AD346" s="111"/>
      <c r="AE346" s="116"/>
      <c r="AF346" s="110">
        <f t="shared" si="521"/>
        <v>0</v>
      </c>
      <c r="AG346" s="111"/>
      <c r="AH346" s="112"/>
      <c r="AI346" s="112"/>
      <c r="AJ346" s="112"/>
      <c r="AK346" s="112"/>
      <c r="AL346" s="116"/>
      <c r="AM346" s="110">
        <f t="shared" si="522"/>
        <v>0</v>
      </c>
      <c r="AN346" s="111"/>
      <c r="AO346" s="112"/>
      <c r="AP346" s="116"/>
      <c r="AQ346" s="110">
        <f t="shared" si="523"/>
        <v>0</v>
      </c>
      <c r="AR346" s="111"/>
      <c r="AS346" s="112"/>
      <c r="AT346" s="112"/>
      <c r="AU346" s="112"/>
      <c r="AV346" s="112"/>
      <c r="AW346" s="116"/>
      <c r="AX346" s="110">
        <f t="shared" si="524"/>
        <v>0</v>
      </c>
      <c r="AY346" s="111"/>
      <c r="AZ346" s="112"/>
      <c r="BA346" s="112"/>
      <c r="BB346" s="112"/>
      <c r="BC346" s="112"/>
      <c r="BD346" s="112"/>
      <c r="BE346" s="112"/>
      <c r="BF346" s="112"/>
      <c r="BG346" s="112"/>
      <c r="BH346" s="112"/>
      <c r="BI346" s="112"/>
      <c r="BJ346" s="112"/>
      <c r="BK346" s="112"/>
      <c r="BL346" s="112"/>
      <c r="BM346" s="112"/>
      <c r="BN346" s="112"/>
      <c r="BO346" s="116"/>
      <c r="BP346" s="110">
        <f t="shared" si="525"/>
        <v>0</v>
      </c>
      <c r="BQ346" s="111"/>
      <c r="BR346" s="116"/>
      <c r="BS346" s="110">
        <f t="shared" si="526"/>
        <v>0</v>
      </c>
      <c r="BT346" s="111"/>
      <c r="BU346" s="116"/>
    </row>
    <row r="347" spans="1:73" s="2" customFormat="1" hidden="1" x14ac:dyDescent="0.25">
      <c r="A347" s="89"/>
      <c r="B347" s="106"/>
      <c r="C347" s="107"/>
      <c r="D347" s="108"/>
      <c r="E347" s="108"/>
      <c r="F347" s="109"/>
      <c r="G347" s="94">
        <f t="shared" ref="G347:G358" si="529">SUM(U347,R347,O347,L347,H347)</f>
        <v>0</v>
      </c>
      <c r="H347" s="110">
        <f t="shared" ref="H347:H358" si="530">SUM(I347:K347)</f>
        <v>0</v>
      </c>
      <c r="I347" s="111"/>
      <c r="J347" s="112"/>
      <c r="K347" s="113"/>
      <c r="L347" s="114">
        <f t="shared" si="515"/>
        <v>0</v>
      </c>
      <c r="M347" s="115"/>
      <c r="N347" s="116"/>
      <c r="O347" s="117">
        <f t="shared" si="516"/>
        <v>0</v>
      </c>
      <c r="P347" s="115"/>
      <c r="Q347" s="116"/>
      <c r="R347" s="117">
        <f t="shared" si="517"/>
        <v>0</v>
      </c>
      <c r="S347" s="115"/>
      <c r="T347" s="116"/>
      <c r="U347" s="118"/>
      <c r="V347" s="94">
        <f t="shared" si="528"/>
        <v>0</v>
      </c>
      <c r="W347" s="110">
        <f t="shared" si="519"/>
        <v>0</v>
      </c>
      <c r="X347" s="111"/>
      <c r="Y347" s="250"/>
      <c r="Z347" s="112"/>
      <c r="AA347" s="112"/>
      <c r="AB347" s="116"/>
      <c r="AC347" s="110">
        <f t="shared" si="520"/>
        <v>0</v>
      </c>
      <c r="AD347" s="111"/>
      <c r="AE347" s="116"/>
      <c r="AF347" s="110">
        <f t="shared" si="521"/>
        <v>0</v>
      </c>
      <c r="AG347" s="111"/>
      <c r="AH347" s="112"/>
      <c r="AI347" s="112"/>
      <c r="AJ347" s="112"/>
      <c r="AK347" s="112"/>
      <c r="AL347" s="116"/>
      <c r="AM347" s="110">
        <f t="shared" si="522"/>
        <v>0</v>
      </c>
      <c r="AN347" s="111"/>
      <c r="AO347" s="112"/>
      <c r="AP347" s="116"/>
      <c r="AQ347" s="110">
        <f t="shared" si="523"/>
        <v>0</v>
      </c>
      <c r="AR347" s="111"/>
      <c r="AS347" s="112"/>
      <c r="AT347" s="112"/>
      <c r="AU347" s="112"/>
      <c r="AV347" s="112"/>
      <c r="AW347" s="116"/>
      <c r="AX347" s="110">
        <f t="shared" si="524"/>
        <v>0</v>
      </c>
      <c r="AY347" s="111"/>
      <c r="AZ347" s="112"/>
      <c r="BA347" s="112"/>
      <c r="BB347" s="112"/>
      <c r="BC347" s="112"/>
      <c r="BD347" s="112"/>
      <c r="BE347" s="112"/>
      <c r="BF347" s="112"/>
      <c r="BG347" s="112"/>
      <c r="BH347" s="112"/>
      <c r="BI347" s="112"/>
      <c r="BJ347" s="112"/>
      <c r="BK347" s="112"/>
      <c r="BL347" s="112"/>
      <c r="BM347" s="112"/>
      <c r="BN347" s="112"/>
      <c r="BO347" s="116"/>
      <c r="BP347" s="110">
        <f t="shared" si="525"/>
        <v>0</v>
      </c>
      <c r="BQ347" s="111"/>
      <c r="BR347" s="116"/>
      <c r="BS347" s="110">
        <f t="shared" si="526"/>
        <v>0</v>
      </c>
      <c r="BT347" s="111"/>
      <c r="BU347" s="116"/>
    </row>
    <row r="348" spans="1:73" s="2" customFormat="1" hidden="1" x14ac:dyDescent="0.25">
      <c r="A348" s="89"/>
      <c r="B348" s="106"/>
      <c r="C348" s="107"/>
      <c r="D348" s="108"/>
      <c r="E348" s="108"/>
      <c r="F348" s="109"/>
      <c r="G348" s="94">
        <f t="shared" si="529"/>
        <v>0</v>
      </c>
      <c r="H348" s="110">
        <f t="shared" si="530"/>
        <v>0</v>
      </c>
      <c r="I348" s="111"/>
      <c r="J348" s="112"/>
      <c r="K348" s="113"/>
      <c r="L348" s="114">
        <f t="shared" si="515"/>
        <v>0</v>
      </c>
      <c r="M348" s="115"/>
      <c r="N348" s="116"/>
      <c r="O348" s="117">
        <f t="shared" si="516"/>
        <v>0</v>
      </c>
      <c r="P348" s="115"/>
      <c r="Q348" s="116"/>
      <c r="R348" s="117">
        <f t="shared" si="517"/>
        <v>0</v>
      </c>
      <c r="S348" s="115"/>
      <c r="T348" s="116"/>
      <c r="U348" s="118"/>
      <c r="V348" s="94">
        <f t="shared" si="528"/>
        <v>0</v>
      </c>
      <c r="W348" s="110">
        <f t="shared" si="519"/>
        <v>0</v>
      </c>
      <c r="X348" s="111"/>
      <c r="Y348" s="250"/>
      <c r="Z348" s="112"/>
      <c r="AA348" s="112"/>
      <c r="AB348" s="116"/>
      <c r="AC348" s="110">
        <f t="shared" si="520"/>
        <v>0</v>
      </c>
      <c r="AD348" s="111"/>
      <c r="AE348" s="116"/>
      <c r="AF348" s="110">
        <f t="shared" si="521"/>
        <v>0</v>
      </c>
      <c r="AG348" s="111"/>
      <c r="AH348" s="112"/>
      <c r="AI348" s="112"/>
      <c r="AJ348" s="112"/>
      <c r="AK348" s="112"/>
      <c r="AL348" s="116"/>
      <c r="AM348" s="110">
        <f t="shared" si="522"/>
        <v>0</v>
      </c>
      <c r="AN348" s="111"/>
      <c r="AO348" s="112"/>
      <c r="AP348" s="116"/>
      <c r="AQ348" s="110">
        <f t="shared" si="523"/>
        <v>0</v>
      </c>
      <c r="AR348" s="111"/>
      <c r="AS348" s="112"/>
      <c r="AT348" s="112"/>
      <c r="AU348" s="112"/>
      <c r="AV348" s="112"/>
      <c r="AW348" s="116"/>
      <c r="AX348" s="110">
        <f t="shared" si="524"/>
        <v>0</v>
      </c>
      <c r="AY348" s="111"/>
      <c r="AZ348" s="112"/>
      <c r="BA348" s="112"/>
      <c r="BB348" s="112"/>
      <c r="BC348" s="112"/>
      <c r="BD348" s="112"/>
      <c r="BE348" s="112"/>
      <c r="BF348" s="112"/>
      <c r="BG348" s="112"/>
      <c r="BH348" s="112"/>
      <c r="BI348" s="112"/>
      <c r="BJ348" s="112"/>
      <c r="BK348" s="112"/>
      <c r="BL348" s="112"/>
      <c r="BM348" s="112"/>
      <c r="BN348" s="112"/>
      <c r="BO348" s="116"/>
      <c r="BP348" s="110">
        <f t="shared" si="525"/>
        <v>0</v>
      </c>
      <c r="BQ348" s="111"/>
      <c r="BR348" s="116"/>
      <c r="BS348" s="110">
        <f t="shared" si="526"/>
        <v>0</v>
      </c>
      <c r="BT348" s="111"/>
      <c r="BU348" s="116"/>
    </row>
    <row r="349" spans="1:73" s="2" customFormat="1" hidden="1" x14ac:dyDescent="0.25">
      <c r="A349" s="89"/>
      <c r="B349" s="106"/>
      <c r="C349" s="107"/>
      <c r="D349" s="108"/>
      <c r="E349" s="108"/>
      <c r="F349" s="109"/>
      <c r="G349" s="94">
        <f t="shared" si="529"/>
        <v>0</v>
      </c>
      <c r="H349" s="110">
        <f t="shared" si="530"/>
        <v>0</v>
      </c>
      <c r="I349" s="111"/>
      <c r="J349" s="112"/>
      <c r="K349" s="113"/>
      <c r="L349" s="114">
        <f t="shared" si="515"/>
        <v>0</v>
      </c>
      <c r="M349" s="115"/>
      <c r="N349" s="116"/>
      <c r="O349" s="117">
        <f t="shared" si="516"/>
        <v>0</v>
      </c>
      <c r="P349" s="115"/>
      <c r="Q349" s="116"/>
      <c r="R349" s="117">
        <f t="shared" si="517"/>
        <v>0</v>
      </c>
      <c r="S349" s="115"/>
      <c r="T349" s="116"/>
      <c r="U349" s="118"/>
      <c r="V349" s="94">
        <f t="shared" si="528"/>
        <v>0</v>
      </c>
      <c r="W349" s="110">
        <f t="shared" si="519"/>
        <v>0</v>
      </c>
      <c r="X349" s="111"/>
      <c r="Y349" s="250"/>
      <c r="Z349" s="112"/>
      <c r="AA349" s="112"/>
      <c r="AB349" s="116"/>
      <c r="AC349" s="110">
        <f t="shared" si="520"/>
        <v>0</v>
      </c>
      <c r="AD349" s="111"/>
      <c r="AE349" s="116"/>
      <c r="AF349" s="110">
        <f t="shared" si="521"/>
        <v>0</v>
      </c>
      <c r="AG349" s="111"/>
      <c r="AH349" s="112"/>
      <c r="AI349" s="112"/>
      <c r="AJ349" s="112"/>
      <c r="AK349" s="112"/>
      <c r="AL349" s="116"/>
      <c r="AM349" s="110">
        <f t="shared" si="522"/>
        <v>0</v>
      </c>
      <c r="AN349" s="111"/>
      <c r="AO349" s="112"/>
      <c r="AP349" s="116"/>
      <c r="AQ349" s="110">
        <f t="shared" si="523"/>
        <v>0</v>
      </c>
      <c r="AR349" s="111"/>
      <c r="AS349" s="112"/>
      <c r="AT349" s="112"/>
      <c r="AU349" s="112"/>
      <c r="AV349" s="112"/>
      <c r="AW349" s="116"/>
      <c r="AX349" s="110">
        <f t="shared" si="524"/>
        <v>0</v>
      </c>
      <c r="AY349" s="111"/>
      <c r="AZ349" s="112"/>
      <c r="BA349" s="112"/>
      <c r="BB349" s="112"/>
      <c r="BC349" s="112"/>
      <c r="BD349" s="112"/>
      <c r="BE349" s="112"/>
      <c r="BF349" s="112"/>
      <c r="BG349" s="112"/>
      <c r="BH349" s="112"/>
      <c r="BI349" s="112"/>
      <c r="BJ349" s="112"/>
      <c r="BK349" s="112"/>
      <c r="BL349" s="112"/>
      <c r="BM349" s="112"/>
      <c r="BN349" s="112"/>
      <c r="BO349" s="116"/>
      <c r="BP349" s="110">
        <f t="shared" si="525"/>
        <v>0</v>
      </c>
      <c r="BQ349" s="111"/>
      <c r="BR349" s="116"/>
      <c r="BS349" s="110">
        <f t="shared" si="526"/>
        <v>0</v>
      </c>
      <c r="BT349" s="111"/>
      <c r="BU349" s="116"/>
    </row>
    <row r="350" spans="1:73" s="2" customFormat="1" hidden="1" x14ac:dyDescent="0.25">
      <c r="A350" s="89"/>
      <c r="B350" s="106"/>
      <c r="C350" s="107"/>
      <c r="D350" s="108"/>
      <c r="E350" s="108"/>
      <c r="F350" s="109"/>
      <c r="G350" s="94">
        <f>SUM(U350,R350,O350,L350,H350)</f>
        <v>0</v>
      </c>
      <c r="H350" s="110">
        <f t="shared" si="530"/>
        <v>0</v>
      </c>
      <c r="I350" s="111"/>
      <c r="J350" s="112"/>
      <c r="K350" s="113"/>
      <c r="L350" s="114">
        <f t="shared" si="515"/>
        <v>0</v>
      </c>
      <c r="M350" s="115"/>
      <c r="N350" s="116"/>
      <c r="O350" s="117">
        <f t="shared" si="516"/>
        <v>0</v>
      </c>
      <c r="P350" s="115"/>
      <c r="Q350" s="116"/>
      <c r="R350" s="117">
        <f t="shared" si="517"/>
        <v>0</v>
      </c>
      <c r="S350" s="115"/>
      <c r="T350" s="116"/>
      <c r="U350" s="118"/>
      <c r="V350" s="94">
        <f t="shared" si="528"/>
        <v>0</v>
      </c>
      <c r="W350" s="110">
        <f t="shared" si="519"/>
        <v>0</v>
      </c>
      <c r="X350" s="111"/>
      <c r="Y350" s="250"/>
      <c r="Z350" s="112"/>
      <c r="AA350" s="112"/>
      <c r="AB350" s="116"/>
      <c r="AC350" s="110">
        <f t="shared" si="520"/>
        <v>0</v>
      </c>
      <c r="AD350" s="111"/>
      <c r="AE350" s="116"/>
      <c r="AF350" s="110">
        <f t="shared" si="521"/>
        <v>0</v>
      </c>
      <c r="AG350" s="111"/>
      <c r="AH350" s="112"/>
      <c r="AI350" s="112"/>
      <c r="AJ350" s="112"/>
      <c r="AK350" s="112"/>
      <c r="AL350" s="116"/>
      <c r="AM350" s="110">
        <f t="shared" si="522"/>
        <v>0</v>
      </c>
      <c r="AN350" s="111"/>
      <c r="AO350" s="112"/>
      <c r="AP350" s="116"/>
      <c r="AQ350" s="110">
        <f t="shared" si="523"/>
        <v>0</v>
      </c>
      <c r="AR350" s="111"/>
      <c r="AS350" s="112"/>
      <c r="AT350" s="112"/>
      <c r="AU350" s="112"/>
      <c r="AV350" s="112"/>
      <c r="AW350" s="116"/>
      <c r="AX350" s="110">
        <f t="shared" si="524"/>
        <v>0</v>
      </c>
      <c r="AY350" s="111"/>
      <c r="AZ350" s="112"/>
      <c r="BA350" s="112"/>
      <c r="BB350" s="112"/>
      <c r="BC350" s="112"/>
      <c r="BD350" s="112"/>
      <c r="BE350" s="112"/>
      <c r="BF350" s="112"/>
      <c r="BG350" s="112"/>
      <c r="BH350" s="112"/>
      <c r="BI350" s="112"/>
      <c r="BJ350" s="112"/>
      <c r="BK350" s="112"/>
      <c r="BL350" s="112"/>
      <c r="BM350" s="112"/>
      <c r="BN350" s="112"/>
      <c r="BO350" s="116"/>
      <c r="BP350" s="110">
        <f t="shared" si="525"/>
        <v>0</v>
      </c>
      <c r="BQ350" s="111"/>
      <c r="BR350" s="116"/>
      <c r="BS350" s="110">
        <f t="shared" si="526"/>
        <v>0</v>
      </c>
      <c r="BT350" s="111"/>
      <c r="BU350" s="116"/>
    </row>
    <row r="351" spans="1:73" s="2" customFormat="1" hidden="1" x14ac:dyDescent="0.25">
      <c r="A351" s="89"/>
      <c r="B351" s="106"/>
      <c r="C351" s="107"/>
      <c r="D351" s="108"/>
      <c r="E351" s="108"/>
      <c r="F351" s="109"/>
      <c r="G351" s="94">
        <f t="shared" si="529"/>
        <v>0</v>
      </c>
      <c r="H351" s="110">
        <f t="shared" si="530"/>
        <v>0</v>
      </c>
      <c r="I351" s="111"/>
      <c r="J351" s="112"/>
      <c r="K351" s="113"/>
      <c r="L351" s="114">
        <f t="shared" si="515"/>
        <v>0</v>
      </c>
      <c r="M351" s="115"/>
      <c r="N351" s="116"/>
      <c r="O351" s="117">
        <f t="shared" si="516"/>
        <v>0</v>
      </c>
      <c r="P351" s="115"/>
      <c r="Q351" s="116"/>
      <c r="R351" s="117">
        <f t="shared" si="517"/>
        <v>0</v>
      </c>
      <c r="S351" s="115"/>
      <c r="T351" s="116"/>
      <c r="U351" s="118"/>
      <c r="V351" s="94">
        <f t="shared" si="528"/>
        <v>0</v>
      </c>
      <c r="W351" s="110">
        <f t="shared" si="519"/>
        <v>0</v>
      </c>
      <c r="X351" s="111"/>
      <c r="Y351" s="250"/>
      <c r="Z351" s="112"/>
      <c r="AA351" s="112"/>
      <c r="AB351" s="116"/>
      <c r="AC351" s="110">
        <f t="shared" si="520"/>
        <v>0</v>
      </c>
      <c r="AD351" s="111"/>
      <c r="AE351" s="116"/>
      <c r="AF351" s="110">
        <f t="shared" si="521"/>
        <v>0</v>
      </c>
      <c r="AG351" s="111"/>
      <c r="AH351" s="112"/>
      <c r="AI351" s="112"/>
      <c r="AJ351" s="112"/>
      <c r="AK351" s="112"/>
      <c r="AL351" s="116"/>
      <c r="AM351" s="110">
        <f t="shared" si="522"/>
        <v>0</v>
      </c>
      <c r="AN351" s="111"/>
      <c r="AO351" s="112"/>
      <c r="AP351" s="116"/>
      <c r="AQ351" s="110">
        <f t="shared" si="523"/>
        <v>0</v>
      </c>
      <c r="AR351" s="111"/>
      <c r="AS351" s="112"/>
      <c r="AT351" s="112"/>
      <c r="AU351" s="112"/>
      <c r="AV351" s="112"/>
      <c r="AW351" s="116"/>
      <c r="AX351" s="110">
        <f t="shared" si="524"/>
        <v>0</v>
      </c>
      <c r="AY351" s="111"/>
      <c r="AZ351" s="112"/>
      <c r="BA351" s="112"/>
      <c r="BB351" s="112"/>
      <c r="BC351" s="112"/>
      <c r="BD351" s="112"/>
      <c r="BE351" s="112"/>
      <c r="BF351" s="112"/>
      <c r="BG351" s="112"/>
      <c r="BH351" s="112"/>
      <c r="BI351" s="112"/>
      <c r="BJ351" s="112"/>
      <c r="BK351" s="112"/>
      <c r="BL351" s="112"/>
      <c r="BM351" s="112"/>
      <c r="BN351" s="112"/>
      <c r="BO351" s="116"/>
      <c r="BP351" s="110">
        <f t="shared" si="525"/>
        <v>0</v>
      </c>
      <c r="BQ351" s="111"/>
      <c r="BR351" s="116"/>
      <c r="BS351" s="110">
        <f t="shared" si="526"/>
        <v>0</v>
      </c>
      <c r="BT351" s="111"/>
      <c r="BU351" s="116"/>
    </row>
    <row r="352" spans="1:73" s="2" customFormat="1" hidden="1" x14ac:dyDescent="0.25">
      <c r="A352" s="89"/>
      <c r="B352" s="106"/>
      <c r="C352" s="107"/>
      <c r="D352" s="108"/>
      <c r="E352" s="108"/>
      <c r="F352" s="109"/>
      <c r="G352" s="94">
        <f t="shared" si="529"/>
        <v>0</v>
      </c>
      <c r="H352" s="110">
        <f t="shared" si="530"/>
        <v>0</v>
      </c>
      <c r="I352" s="111"/>
      <c r="J352" s="112"/>
      <c r="K352" s="113"/>
      <c r="L352" s="114">
        <f t="shared" si="515"/>
        <v>0</v>
      </c>
      <c r="M352" s="115"/>
      <c r="N352" s="116"/>
      <c r="O352" s="117">
        <f t="shared" si="516"/>
        <v>0</v>
      </c>
      <c r="P352" s="115"/>
      <c r="Q352" s="116"/>
      <c r="R352" s="117">
        <f t="shared" si="517"/>
        <v>0</v>
      </c>
      <c r="S352" s="115"/>
      <c r="T352" s="116"/>
      <c r="U352" s="118"/>
      <c r="V352" s="94">
        <f t="shared" si="528"/>
        <v>0</v>
      </c>
      <c r="W352" s="110">
        <f t="shared" si="519"/>
        <v>0</v>
      </c>
      <c r="X352" s="111"/>
      <c r="Y352" s="250"/>
      <c r="Z352" s="112"/>
      <c r="AA352" s="112"/>
      <c r="AB352" s="116"/>
      <c r="AC352" s="110">
        <f t="shared" si="520"/>
        <v>0</v>
      </c>
      <c r="AD352" s="111"/>
      <c r="AE352" s="116"/>
      <c r="AF352" s="110">
        <f t="shared" si="521"/>
        <v>0</v>
      </c>
      <c r="AG352" s="111"/>
      <c r="AH352" s="112"/>
      <c r="AI352" s="112"/>
      <c r="AJ352" s="112"/>
      <c r="AK352" s="112"/>
      <c r="AL352" s="116"/>
      <c r="AM352" s="110">
        <f t="shared" si="522"/>
        <v>0</v>
      </c>
      <c r="AN352" s="111"/>
      <c r="AO352" s="112"/>
      <c r="AP352" s="116"/>
      <c r="AQ352" s="110">
        <f t="shared" si="523"/>
        <v>0</v>
      </c>
      <c r="AR352" s="111"/>
      <c r="AS352" s="112"/>
      <c r="AT352" s="112"/>
      <c r="AU352" s="112"/>
      <c r="AV352" s="112"/>
      <c r="AW352" s="116"/>
      <c r="AX352" s="110">
        <f t="shared" si="524"/>
        <v>0</v>
      </c>
      <c r="AY352" s="111"/>
      <c r="AZ352" s="112"/>
      <c r="BA352" s="112"/>
      <c r="BB352" s="112"/>
      <c r="BC352" s="112"/>
      <c r="BD352" s="112"/>
      <c r="BE352" s="112"/>
      <c r="BF352" s="112"/>
      <c r="BG352" s="112"/>
      <c r="BH352" s="112"/>
      <c r="BI352" s="112"/>
      <c r="BJ352" s="112"/>
      <c r="BK352" s="112"/>
      <c r="BL352" s="112"/>
      <c r="BM352" s="112"/>
      <c r="BN352" s="112"/>
      <c r="BO352" s="116"/>
      <c r="BP352" s="110">
        <f t="shared" si="525"/>
        <v>0</v>
      </c>
      <c r="BQ352" s="111"/>
      <c r="BR352" s="116"/>
      <c r="BS352" s="110">
        <f t="shared" si="526"/>
        <v>0</v>
      </c>
      <c r="BT352" s="111"/>
      <c r="BU352" s="116"/>
    </row>
    <row r="353" spans="1:85" s="2" customFormat="1" hidden="1" x14ac:dyDescent="0.25">
      <c r="A353" s="89"/>
      <c r="B353" s="106"/>
      <c r="C353" s="107"/>
      <c r="D353" s="108"/>
      <c r="E353" s="108"/>
      <c r="F353" s="109"/>
      <c r="G353" s="94">
        <f t="shared" si="529"/>
        <v>0</v>
      </c>
      <c r="H353" s="110">
        <f t="shared" si="530"/>
        <v>0</v>
      </c>
      <c r="I353" s="111"/>
      <c r="J353" s="112"/>
      <c r="K353" s="113"/>
      <c r="L353" s="114">
        <f t="shared" si="515"/>
        <v>0</v>
      </c>
      <c r="M353" s="115"/>
      <c r="N353" s="116"/>
      <c r="O353" s="117">
        <f t="shared" si="516"/>
        <v>0</v>
      </c>
      <c r="P353" s="115"/>
      <c r="Q353" s="116"/>
      <c r="R353" s="117">
        <f t="shared" si="517"/>
        <v>0</v>
      </c>
      <c r="S353" s="115"/>
      <c r="T353" s="116"/>
      <c r="U353" s="118"/>
      <c r="V353" s="94">
        <f t="shared" si="528"/>
        <v>0</v>
      </c>
      <c r="W353" s="110">
        <f t="shared" si="519"/>
        <v>0</v>
      </c>
      <c r="X353" s="111"/>
      <c r="Y353" s="250"/>
      <c r="Z353" s="112"/>
      <c r="AA353" s="112"/>
      <c r="AB353" s="116"/>
      <c r="AC353" s="110">
        <f t="shared" si="520"/>
        <v>0</v>
      </c>
      <c r="AD353" s="111"/>
      <c r="AE353" s="116"/>
      <c r="AF353" s="110">
        <f t="shared" si="521"/>
        <v>0</v>
      </c>
      <c r="AG353" s="111"/>
      <c r="AH353" s="112"/>
      <c r="AI353" s="112"/>
      <c r="AJ353" s="112"/>
      <c r="AK353" s="112"/>
      <c r="AL353" s="116"/>
      <c r="AM353" s="110">
        <f t="shared" si="522"/>
        <v>0</v>
      </c>
      <c r="AN353" s="111"/>
      <c r="AO353" s="112"/>
      <c r="AP353" s="116"/>
      <c r="AQ353" s="110">
        <f t="shared" si="523"/>
        <v>0</v>
      </c>
      <c r="AR353" s="111"/>
      <c r="AS353" s="112"/>
      <c r="AT353" s="112"/>
      <c r="AU353" s="112"/>
      <c r="AV353" s="112"/>
      <c r="AW353" s="116"/>
      <c r="AX353" s="110">
        <f t="shared" si="524"/>
        <v>0</v>
      </c>
      <c r="AY353" s="111"/>
      <c r="AZ353" s="112"/>
      <c r="BA353" s="112"/>
      <c r="BB353" s="112"/>
      <c r="BC353" s="112"/>
      <c r="BD353" s="112"/>
      <c r="BE353" s="112"/>
      <c r="BF353" s="112"/>
      <c r="BG353" s="112"/>
      <c r="BH353" s="112"/>
      <c r="BI353" s="112"/>
      <c r="BJ353" s="112"/>
      <c r="BK353" s="112"/>
      <c r="BL353" s="112"/>
      <c r="BM353" s="112"/>
      <c r="BN353" s="112"/>
      <c r="BO353" s="116"/>
      <c r="BP353" s="110">
        <f t="shared" si="525"/>
        <v>0</v>
      </c>
      <c r="BQ353" s="111"/>
      <c r="BR353" s="116"/>
      <c r="BS353" s="110">
        <f t="shared" si="526"/>
        <v>0</v>
      </c>
      <c r="BT353" s="111"/>
      <c r="BU353" s="116"/>
    </row>
    <row r="354" spans="1:85" s="2" customFormat="1" hidden="1" x14ac:dyDescent="0.25">
      <c r="A354" s="89"/>
      <c r="B354" s="106"/>
      <c r="C354" s="107"/>
      <c r="D354" s="108"/>
      <c r="E354" s="108"/>
      <c r="F354" s="109"/>
      <c r="G354" s="94">
        <f t="shared" si="529"/>
        <v>0</v>
      </c>
      <c r="H354" s="110">
        <f t="shared" si="530"/>
        <v>0</v>
      </c>
      <c r="I354" s="111"/>
      <c r="J354" s="112"/>
      <c r="K354" s="113"/>
      <c r="L354" s="114">
        <f t="shared" si="515"/>
        <v>0</v>
      </c>
      <c r="M354" s="115"/>
      <c r="N354" s="116"/>
      <c r="O354" s="117">
        <f t="shared" si="516"/>
        <v>0</v>
      </c>
      <c r="P354" s="115"/>
      <c r="Q354" s="116"/>
      <c r="R354" s="117">
        <f t="shared" si="517"/>
        <v>0</v>
      </c>
      <c r="S354" s="115"/>
      <c r="T354" s="116"/>
      <c r="U354" s="118"/>
      <c r="V354" s="94">
        <f t="shared" si="528"/>
        <v>0</v>
      </c>
      <c r="W354" s="110">
        <f t="shared" si="519"/>
        <v>0</v>
      </c>
      <c r="X354" s="111"/>
      <c r="Y354" s="250"/>
      <c r="Z354" s="112"/>
      <c r="AA354" s="112"/>
      <c r="AB354" s="116"/>
      <c r="AC354" s="110">
        <f t="shared" si="520"/>
        <v>0</v>
      </c>
      <c r="AD354" s="111"/>
      <c r="AE354" s="116"/>
      <c r="AF354" s="110">
        <f t="shared" si="521"/>
        <v>0</v>
      </c>
      <c r="AG354" s="111"/>
      <c r="AH354" s="112"/>
      <c r="AI354" s="112"/>
      <c r="AJ354" s="112"/>
      <c r="AK354" s="112"/>
      <c r="AL354" s="116"/>
      <c r="AM354" s="110">
        <f t="shared" si="522"/>
        <v>0</v>
      </c>
      <c r="AN354" s="111"/>
      <c r="AO354" s="112"/>
      <c r="AP354" s="116"/>
      <c r="AQ354" s="110">
        <f t="shared" si="523"/>
        <v>0</v>
      </c>
      <c r="AR354" s="111"/>
      <c r="AS354" s="112"/>
      <c r="AT354" s="112"/>
      <c r="AU354" s="112"/>
      <c r="AV354" s="112"/>
      <c r="AW354" s="116"/>
      <c r="AX354" s="110">
        <f t="shared" si="524"/>
        <v>0</v>
      </c>
      <c r="AY354" s="111"/>
      <c r="AZ354" s="112"/>
      <c r="BA354" s="112"/>
      <c r="BB354" s="112"/>
      <c r="BC354" s="112"/>
      <c r="BD354" s="112"/>
      <c r="BE354" s="112"/>
      <c r="BF354" s="112"/>
      <c r="BG354" s="112"/>
      <c r="BH354" s="112"/>
      <c r="BI354" s="112"/>
      <c r="BJ354" s="112"/>
      <c r="BK354" s="112"/>
      <c r="BL354" s="112"/>
      <c r="BM354" s="112"/>
      <c r="BN354" s="112"/>
      <c r="BO354" s="116"/>
      <c r="BP354" s="110">
        <f t="shared" si="525"/>
        <v>0</v>
      </c>
      <c r="BQ354" s="111"/>
      <c r="BR354" s="116"/>
      <c r="BS354" s="110">
        <f t="shared" si="526"/>
        <v>0</v>
      </c>
      <c r="BT354" s="111"/>
      <c r="BU354" s="116"/>
    </row>
    <row r="355" spans="1:85" s="2" customFormat="1" hidden="1" x14ac:dyDescent="0.25">
      <c r="A355" s="89"/>
      <c r="B355" s="106"/>
      <c r="C355" s="107"/>
      <c r="D355" s="108"/>
      <c r="E355" s="108"/>
      <c r="F355" s="109"/>
      <c r="G355" s="94">
        <f t="shared" si="529"/>
        <v>0</v>
      </c>
      <c r="H355" s="110">
        <f t="shared" si="530"/>
        <v>0</v>
      </c>
      <c r="I355" s="111"/>
      <c r="J355" s="112"/>
      <c r="K355" s="113"/>
      <c r="L355" s="114">
        <f t="shared" si="515"/>
        <v>0</v>
      </c>
      <c r="M355" s="115"/>
      <c r="N355" s="116"/>
      <c r="O355" s="117">
        <f t="shared" si="516"/>
        <v>0</v>
      </c>
      <c r="P355" s="115"/>
      <c r="Q355" s="116"/>
      <c r="R355" s="117">
        <f t="shared" si="517"/>
        <v>0</v>
      </c>
      <c r="S355" s="115"/>
      <c r="T355" s="116"/>
      <c r="U355" s="118"/>
      <c r="V355" s="94">
        <f t="shared" si="528"/>
        <v>0</v>
      </c>
      <c r="W355" s="110">
        <f t="shared" si="519"/>
        <v>0</v>
      </c>
      <c r="X355" s="111"/>
      <c r="Y355" s="250"/>
      <c r="Z355" s="112"/>
      <c r="AA355" s="112"/>
      <c r="AB355" s="116"/>
      <c r="AC355" s="110">
        <f t="shared" si="520"/>
        <v>0</v>
      </c>
      <c r="AD355" s="111"/>
      <c r="AE355" s="116"/>
      <c r="AF355" s="110">
        <f t="shared" si="521"/>
        <v>0</v>
      </c>
      <c r="AG355" s="111"/>
      <c r="AH355" s="112"/>
      <c r="AI355" s="112"/>
      <c r="AJ355" s="112"/>
      <c r="AK355" s="112"/>
      <c r="AL355" s="116"/>
      <c r="AM355" s="110">
        <f t="shared" si="522"/>
        <v>0</v>
      </c>
      <c r="AN355" s="111"/>
      <c r="AO355" s="112"/>
      <c r="AP355" s="116"/>
      <c r="AQ355" s="110">
        <f t="shared" si="523"/>
        <v>0</v>
      </c>
      <c r="AR355" s="111"/>
      <c r="AS355" s="112"/>
      <c r="AT355" s="112"/>
      <c r="AU355" s="112"/>
      <c r="AV355" s="112"/>
      <c r="AW355" s="116"/>
      <c r="AX355" s="110">
        <f t="shared" si="524"/>
        <v>0</v>
      </c>
      <c r="AY355" s="111"/>
      <c r="AZ355" s="112"/>
      <c r="BA355" s="112"/>
      <c r="BB355" s="112"/>
      <c r="BC355" s="112"/>
      <c r="BD355" s="112"/>
      <c r="BE355" s="112"/>
      <c r="BF355" s="112"/>
      <c r="BG355" s="112"/>
      <c r="BH355" s="112"/>
      <c r="BI355" s="112"/>
      <c r="BJ355" s="112"/>
      <c r="BK355" s="112"/>
      <c r="BL355" s="112"/>
      <c r="BM355" s="112"/>
      <c r="BN355" s="112"/>
      <c r="BO355" s="116"/>
      <c r="BP355" s="110">
        <f t="shared" si="525"/>
        <v>0</v>
      </c>
      <c r="BQ355" s="111"/>
      <c r="BR355" s="116"/>
      <c r="BS355" s="110">
        <f t="shared" si="526"/>
        <v>0</v>
      </c>
      <c r="BT355" s="111"/>
      <c r="BU355" s="116"/>
    </row>
    <row r="356" spans="1:85" s="2" customFormat="1" hidden="1" x14ac:dyDescent="0.25">
      <c r="A356" s="89"/>
      <c r="B356" s="106"/>
      <c r="C356" s="107"/>
      <c r="D356" s="108"/>
      <c r="E356" s="108"/>
      <c r="F356" s="109"/>
      <c r="G356" s="94">
        <f t="shared" si="529"/>
        <v>0</v>
      </c>
      <c r="H356" s="110">
        <f t="shared" si="530"/>
        <v>0</v>
      </c>
      <c r="I356" s="111"/>
      <c r="J356" s="112"/>
      <c r="K356" s="113"/>
      <c r="L356" s="114">
        <f t="shared" si="515"/>
        <v>0</v>
      </c>
      <c r="M356" s="115"/>
      <c r="N356" s="116"/>
      <c r="O356" s="117">
        <f t="shared" si="516"/>
        <v>0</v>
      </c>
      <c r="P356" s="115"/>
      <c r="Q356" s="116"/>
      <c r="R356" s="117">
        <f t="shared" si="517"/>
        <v>0</v>
      </c>
      <c r="S356" s="115"/>
      <c r="T356" s="116"/>
      <c r="U356" s="118"/>
      <c r="V356" s="94">
        <f t="shared" si="528"/>
        <v>0</v>
      </c>
      <c r="W356" s="110">
        <f t="shared" si="519"/>
        <v>0</v>
      </c>
      <c r="X356" s="111"/>
      <c r="Y356" s="250"/>
      <c r="Z356" s="112"/>
      <c r="AA356" s="112"/>
      <c r="AB356" s="116"/>
      <c r="AC356" s="110">
        <f t="shared" si="520"/>
        <v>0</v>
      </c>
      <c r="AD356" s="111"/>
      <c r="AE356" s="116"/>
      <c r="AF356" s="110">
        <f t="shared" si="521"/>
        <v>0</v>
      </c>
      <c r="AG356" s="111"/>
      <c r="AH356" s="112"/>
      <c r="AI356" s="112"/>
      <c r="AJ356" s="112"/>
      <c r="AK356" s="112"/>
      <c r="AL356" s="116"/>
      <c r="AM356" s="110">
        <f t="shared" si="522"/>
        <v>0</v>
      </c>
      <c r="AN356" s="111"/>
      <c r="AO356" s="112"/>
      <c r="AP356" s="116"/>
      <c r="AQ356" s="110">
        <f t="shared" si="523"/>
        <v>0</v>
      </c>
      <c r="AR356" s="111"/>
      <c r="AS356" s="112"/>
      <c r="AT356" s="112"/>
      <c r="AU356" s="112"/>
      <c r="AV356" s="112"/>
      <c r="AW356" s="116"/>
      <c r="AX356" s="110">
        <f t="shared" si="524"/>
        <v>0</v>
      </c>
      <c r="AY356" s="111"/>
      <c r="AZ356" s="112"/>
      <c r="BA356" s="112"/>
      <c r="BB356" s="112"/>
      <c r="BC356" s="112"/>
      <c r="BD356" s="112"/>
      <c r="BE356" s="112"/>
      <c r="BF356" s="112"/>
      <c r="BG356" s="112"/>
      <c r="BH356" s="112"/>
      <c r="BI356" s="112"/>
      <c r="BJ356" s="112"/>
      <c r="BK356" s="112"/>
      <c r="BL356" s="112"/>
      <c r="BM356" s="112"/>
      <c r="BN356" s="112"/>
      <c r="BO356" s="116"/>
      <c r="BP356" s="110">
        <f t="shared" si="525"/>
        <v>0</v>
      </c>
      <c r="BQ356" s="111"/>
      <c r="BR356" s="116"/>
      <c r="BS356" s="110">
        <f t="shared" si="526"/>
        <v>0</v>
      </c>
      <c r="BT356" s="111"/>
      <c r="BU356" s="116"/>
    </row>
    <row r="357" spans="1:85" s="2" customFormat="1" hidden="1" x14ac:dyDescent="0.25">
      <c r="A357" s="89"/>
      <c r="B357" s="106"/>
      <c r="C357" s="107"/>
      <c r="D357" s="108"/>
      <c r="E357" s="108"/>
      <c r="F357" s="109"/>
      <c r="G357" s="94">
        <f t="shared" si="529"/>
        <v>0</v>
      </c>
      <c r="H357" s="110">
        <f t="shared" si="530"/>
        <v>0</v>
      </c>
      <c r="I357" s="111"/>
      <c r="J357" s="112"/>
      <c r="K357" s="113"/>
      <c r="L357" s="114">
        <f t="shared" si="515"/>
        <v>0</v>
      </c>
      <c r="M357" s="115"/>
      <c r="N357" s="116"/>
      <c r="O357" s="117">
        <f t="shared" si="516"/>
        <v>0</v>
      </c>
      <c r="P357" s="115"/>
      <c r="Q357" s="116"/>
      <c r="R357" s="117">
        <f t="shared" si="517"/>
        <v>0</v>
      </c>
      <c r="S357" s="115"/>
      <c r="T357" s="116"/>
      <c r="U357" s="118"/>
      <c r="V357" s="94">
        <f>SUM(W357,AC357,AF357,AM357,AQ357,AX357,BP357,BS357)</f>
        <v>0</v>
      </c>
      <c r="W357" s="110">
        <f t="shared" si="519"/>
        <v>0</v>
      </c>
      <c r="X357" s="111"/>
      <c r="Y357" s="250"/>
      <c r="Z357" s="112"/>
      <c r="AA357" s="112"/>
      <c r="AB357" s="116"/>
      <c r="AC357" s="110">
        <f t="shared" si="520"/>
        <v>0</v>
      </c>
      <c r="AD357" s="111"/>
      <c r="AE357" s="116"/>
      <c r="AF357" s="110">
        <f t="shared" si="521"/>
        <v>0</v>
      </c>
      <c r="AG357" s="111"/>
      <c r="AH357" s="112"/>
      <c r="AI357" s="112"/>
      <c r="AJ357" s="112"/>
      <c r="AK357" s="112"/>
      <c r="AL357" s="116"/>
      <c r="AM357" s="110">
        <f t="shared" si="522"/>
        <v>0</v>
      </c>
      <c r="AN357" s="111"/>
      <c r="AO357" s="112"/>
      <c r="AP357" s="116"/>
      <c r="AQ357" s="110">
        <f t="shared" si="523"/>
        <v>0</v>
      </c>
      <c r="AR357" s="111"/>
      <c r="AS357" s="112"/>
      <c r="AT357" s="112"/>
      <c r="AU357" s="112"/>
      <c r="AV357" s="112"/>
      <c r="AW357" s="116"/>
      <c r="AX357" s="110">
        <f t="shared" si="524"/>
        <v>0</v>
      </c>
      <c r="AY357" s="111"/>
      <c r="AZ357" s="112"/>
      <c r="BA357" s="112"/>
      <c r="BB357" s="112"/>
      <c r="BC357" s="112"/>
      <c r="BD357" s="112"/>
      <c r="BE357" s="112"/>
      <c r="BF357" s="112"/>
      <c r="BG357" s="112"/>
      <c r="BH357" s="112"/>
      <c r="BI357" s="112"/>
      <c r="BJ357" s="112"/>
      <c r="BK357" s="112"/>
      <c r="BL357" s="112"/>
      <c r="BM357" s="112"/>
      <c r="BN357" s="112"/>
      <c r="BO357" s="116"/>
      <c r="BP357" s="110">
        <f>SUM(BQ357:BR357)</f>
        <v>0</v>
      </c>
      <c r="BQ357" s="111"/>
      <c r="BR357" s="116"/>
      <c r="BS357" s="110">
        <f>SUM(BT357:BU357)</f>
        <v>0</v>
      </c>
      <c r="BT357" s="111"/>
      <c r="BU357" s="116"/>
    </row>
    <row r="358" spans="1:85" s="2" customFormat="1" hidden="1" x14ac:dyDescent="0.25">
      <c r="A358" s="202"/>
      <c r="B358" s="203"/>
      <c r="C358" s="204"/>
      <c r="D358" s="240"/>
      <c r="E358" s="240"/>
      <c r="F358" s="241"/>
      <c r="G358" s="197">
        <f t="shared" si="529"/>
        <v>0</v>
      </c>
      <c r="H358" s="212">
        <f t="shared" si="530"/>
        <v>0</v>
      </c>
      <c r="I358" s="208"/>
      <c r="J358" s="209"/>
      <c r="K358" s="242"/>
      <c r="L358" s="243">
        <f t="shared" si="515"/>
        <v>0</v>
      </c>
      <c r="M358" s="212"/>
      <c r="N358" s="210"/>
      <c r="O358" s="244">
        <f t="shared" si="516"/>
        <v>0</v>
      </c>
      <c r="P358" s="212"/>
      <c r="Q358" s="210"/>
      <c r="R358" s="244">
        <f t="shared" si="517"/>
        <v>0</v>
      </c>
      <c r="S358" s="212"/>
      <c r="T358" s="210"/>
      <c r="U358" s="245"/>
      <c r="V358" s="213">
        <f t="shared" ref="V358" si="531">SUM(W358,AC358,AF358,AM358,AQ358,AX358,BP358,BS358)</f>
        <v>0</v>
      </c>
      <c r="W358" s="212">
        <f t="shared" si="519"/>
        <v>0</v>
      </c>
      <c r="X358" s="208"/>
      <c r="Y358" s="256"/>
      <c r="Z358" s="209"/>
      <c r="AA358" s="209"/>
      <c r="AB358" s="210"/>
      <c r="AC358" s="212">
        <f t="shared" si="520"/>
        <v>0</v>
      </c>
      <c r="AD358" s="208"/>
      <c r="AE358" s="210"/>
      <c r="AF358" s="212">
        <f t="shared" si="521"/>
        <v>0</v>
      </c>
      <c r="AG358" s="208"/>
      <c r="AH358" s="209"/>
      <c r="AI358" s="209"/>
      <c r="AJ358" s="209"/>
      <c r="AK358" s="209"/>
      <c r="AL358" s="210"/>
      <c r="AM358" s="212">
        <f t="shared" si="522"/>
        <v>0</v>
      </c>
      <c r="AN358" s="208"/>
      <c r="AO358" s="209"/>
      <c r="AP358" s="210"/>
      <c r="AQ358" s="212">
        <f t="shared" si="523"/>
        <v>0</v>
      </c>
      <c r="AR358" s="208"/>
      <c r="AS358" s="209"/>
      <c r="AT358" s="209"/>
      <c r="AU358" s="209"/>
      <c r="AV358" s="209"/>
      <c r="AW358" s="210"/>
      <c r="AX358" s="212">
        <f t="shared" si="524"/>
        <v>0</v>
      </c>
      <c r="AY358" s="208"/>
      <c r="AZ358" s="209"/>
      <c r="BA358" s="209"/>
      <c r="BB358" s="209"/>
      <c r="BC358" s="209"/>
      <c r="BD358" s="209"/>
      <c r="BE358" s="209"/>
      <c r="BF358" s="209"/>
      <c r="BG358" s="209"/>
      <c r="BH358" s="209"/>
      <c r="BI358" s="209"/>
      <c r="BJ358" s="209"/>
      <c r="BK358" s="209"/>
      <c r="BL358" s="209"/>
      <c r="BM358" s="209"/>
      <c r="BN358" s="209"/>
      <c r="BO358" s="210"/>
      <c r="BP358" s="212">
        <f t="shared" ref="BP358" si="532">SUM(BQ358:BR358)</f>
        <v>0</v>
      </c>
      <c r="BQ358" s="208"/>
      <c r="BR358" s="210"/>
      <c r="BS358" s="212">
        <f t="shared" ref="BS358" si="533">SUM(BT358:BU358)</f>
        <v>0</v>
      </c>
      <c r="BT358" s="208"/>
      <c r="BU358" s="246"/>
    </row>
    <row r="359" spans="1:85" s="9" customFormat="1" x14ac:dyDescent="0.25">
      <c r="A359" s="2"/>
      <c r="B359" s="3"/>
      <c r="C359" s="4"/>
      <c r="D359" s="5"/>
      <c r="E359" s="5"/>
      <c r="F359" s="4"/>
      <c r="G359" s="6"/>
      <c r="H359" s="6"/>
      <c r="I359" s="2"/>
      <c r="J359" s="2"/>
      <c r="K359" s="2"/>
      <c r="L359" s="6"/>
      <c r="M359" s="2"/>
      <c r="N359" s="2"/>
      <c r="O359" s="6"/>
      <c r="P359" s="2"/>
      <c r="Q359" s="2"/>
      <c r="R359" s="6"/>
      <c r="S359" s="2"/>
      <c r="T359" s="2"/>
      <c r="U359" s="2"/>
      <c r="V359" s="7"/>
      <c r="W359" s="7"/>
      <c r="X359" s="8"/>
      <c r="Y359" s="8"/>
      <c r="Z359" s="8"/>
      <c r="AA359" s="8"/>
      <c r="AB359" s="8"/>
      <c r="AC359" s="7"/>
      <c r="AD359" s="8"/>
      <c r="AE359" s="8"/>
      <c r="AF359" s="7"/>
      <c r="AG359" s="8"/>
      <c r="AH359" s="8"/>
      <c r="AI359" s="8"/>
      <c r="AJ359" s="8"/>
      <c r="AK359" s="8"/>
      <c r="AL359" s="8"/>
      <c r="AM359" s="7"/>
      <c r="AN359" s="8"/>
      <c r="AO359" s="8"/>
      <c r="AP359" s="8"/>
      <c r="AQ359" s="7"/>
      <c r="AR359" s="8"/>
      <c r="AS359" s="8"/>
      <c r="AT359" s="8"/>
      <c r="AU359" s="8"/>
      <c r="AV359" s="8"/>
      <c r="AW359" s="8"/>
      <c r="AX359" s="7"/>
      <c r="AY359" s="8"/>
      <c r="AZ359" s="8"/>
      <c r="BA359" s="8"/>
      <c r="BB359" s="8"/>
      <c r="BC359" s="8"/>
      <c r="BD359" s="8"/>
      <c r="BE359" s="8"/>
      <c r="BF359" s="8"/>
      <c r="BG359" s="8"/>
      <c r="BH359" s="8"/>
      <c r="BI359" s="8"/>
      <c r="BJ359" s="8"/>
      <c r="BK359" s="8"/>
      <c r="BL359" s="8"/>
      <c r="BM359" s="8"/>
      <c r="BN359" s="8"/>
      <c r="BO359" s="8"/>
      <c r="BP359" s="7"/>
      <c r="BQ359" s="8"/>
      <c r="BR359" s="8"/>
      <c r="BS359" s="7"/>
      <c r="BT359" s="8"/>
      <c r="BU359" s="8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</row>
    <row r="360" spans="1:85" s="9" customFormat="1" x14ac:dyDescent="0.25">
      <c r="A360" s="2"/>
      <c r="B360" s="3" t="s">
        <v>215</v>
      </c>
      <c r="C360" s="4" t="s">
        <v>217</v>
      </c>
      <c r="D360" s="5"/>
      <c r="E360" s="5"/>
      <c r="F360" s="4"/>
      <c r="G360" s="6"/>
      <c r="H360" s="6"/>
      <c r="I360" s="2"/>
      <c r="J360" s="2"/>
      <c r="K360" s="2"/>
      <c r="L360" s="6"/>
      <c r="M360" s="2"/>
      <c r="N360" s="2"/>
      <c r="O360" s="6"/>
      <c r="P360" s="2"/>
      <c r="Q360" s="2"/>
      <c r="R360" s="6"/>
      <c r="S360" s="2"/>
      <c r="T360" s="2"/>
      <c r="U360" s="2"/>
      <c r="V360" s="7"/>
      <c r="W360" s="7"/>
      <c r="X360" s="8"/>
      <c r="Y360" s="8"/>
      <c r="Z360" s="8"/>
      <c r="AA360" s="8"/>
      <c r="AB360" s="8"/>
      <c r="AC360" s="7"/>
      <c r="AD360" s="8"/>
      <c r="AE360" s="8"/>
      <c r="AF360" s="7"/>
      <c r="AG360" s="8"/>
      <c r="AH360" s="8"/>
      <c r="AI360" s="8"/>
      <c r="AJ360" s="8"/>
      <c r="AK360" s="8"/>
      <c r="AL360" s="8"/>
      <c r="AM360" s="7"/>
      <c r="AN360" s="8"/>
      <c r="AO360" s="8"/>
      <c r="AP360" s="8"/>
      <c r="AQ360" s="7"/>
      <c r="AR360" s="8"/>
      <c r="AS360" s="8"/>
      <c r="AT360" s="8"/>
      <c r="AU360" s="8"/>
      <c r="AV360" s="8"/>
      <c r="AW360" s="8"/>
      <c r="AX360" s="7"/>
      <c r="AY360" s="8"/>
      <c r="AZ360" s="8"/>
      <c r="BA360" s="8"/>
      <c r="BB360" s="8"/>
      <c r="BC360" s="8"/>
      <c r="BD360" s="8"/>
      <c r="BE360" s="8"/>
      <c r="BF360" s="8"/>
      <c r="BG360" s="8"/>
      <c r="BH360" s="8"/>
      <c r="BI360" s="8"/>
      <c r="BJ360" s="8"/>
      <c r="BK360" s="8"/>
      <c r="BL360" s="8"/>
      <c r="BM360" s="8"/>
      <c r="BN360" s="8"/>
      <c r="BO360" s="8"/>
      <c r="BP360" s="7"/>
      <c r="BQ360" s="8"/>
      <c r="BR360" s="8"/>
      <c r="BS360" s="7"/>
      <c r="BT360" s="8"/>
      <c r="BU360" s="8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</row>
    <row r="361" spans="1:85" s="9" customFormat="1" x14ac:dyDescent="0.25">
      <c r="A361" s="2"/>
      <c r="B361" s="3"/>
      <c r="C361" s="4" t="s">
        <v>216</v>
      </c>
      <c r="D361" s="5"/>
      <c r="E361" s="5"/>
      <c r="F361" s="4"/>
      <c r="G361" s="6"/>
      <c r="H361" s="6"/>
      <c r="I361" s="2"/>
      <c r="J361" s="2"/>
      <c r="K361" s="2"/>
      <c r="L361" s="6"/>
      <c r="M361" s="2"/>
      <c r="N361" s="2"/>
      <c r="O361" s="6"/>
      <c r="P361" s="2"/>
      <c r="Q361" s="2"/>
      <c r="R361" s="6"/>
      <c r="S361" s="2"/>
      <c r="T361" s="2"/>
      <c r="U361" s="2"/>
      <c r="V361" s="7"/>
      <c r="W361" s="7"/>
      <c r="X361" s="8"/>
      <c r="Y361" s="8"/>
      <c r="Z361" s="8"/>
      <c r="AA361" s="8"/>
      <c r="AB361" s="8"/>
      <c r="AC361" s="7"/>
      <c r="AD361" s="8"/>
      <c r="AE361" s="8"/>
      <c r="AF361" s="7"/>
      <c r="AG361" s="8"/>
      <c r="AH361" s="8"/>
      <c r="AI361" s="8"/>
      <c r="AJ361" s="8"/>
      <c r="AK361" s="8"/>
      <c r="AL361" s="8"/>
      <c r="AM361" s="7"/>
      <c r="AN361" s="8"/>
      <c r="AO361" s="8"/>
      <c r="AP361" s="8"/>
      <c r="AQ361" s="7"/>
      <c r="AR361" s="8"/>
      <c r="AS361" s="8"/>
      <c r="AT361" s="8"/>
      <c r="AU361" s="8"/>
      <c r="AV361" s="8"/>
      <c r="AW361" s="8"/>
      <c r="AX361" s="7"/>
      <c r="AY361" s="8"/>
      <c r="AZ361" s="8"/>
      <c r="BA361" s="8"/>
      <c r="BB361" s="8"/>
      <c r="BC361" s="8"/>
      <c r="BD361" s="8"/>
      <c r="BE361" s="8"/>
      <c r="BF361" s="8"/>
      <c r="BG361" s="8"/>
      <c r="BH361" s="8"/>
      <c r="BI361" s="8"/>
      <c r="BJ361" s="8"/>
      <c r="BK361" s="8"/>
      <c r="BL361" s="8"/>
      <c r="BM361" s="8"/>
      <c r="BN361" s="8"/>
      <c r="BO361" s="8"/>
      <c r="BP361" s="7"/>
      <c r="BQ361" s="8"/>
      <c r="BR361" s="8"/>
      <c r="BS361" s="7"/>
      <c r="BT361" s="8"/>
      <c r="BU361" s="8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</row>
    <row r="362" spans="1:85" s="9" customFormat="1" x14ac:dyDescent="0.25">
      <c r="A362" s="2"/>
      <c r="B362" s="3"/>
      <c r="C362" s="4" t="s">
        <v>218</v>
      </c>
      <c r="D362" s="5"/>
      <c r="E362" s="5"/>
      <c r="F362" s="4"/>
      <c r="G362" s="6"/>
      <c r="H362" s="6"/>
      <c r="I362" s="2"/>
      <c r="J362" s="2"/>
      <c r="K362" s="2"/>
      <c r="L362" s="6"/>
      <c r="M362" s="2"/>
      <c r="N362" s="2"/>
      <c r="O362" s="6"/>
      <c r="P362" s="2"/>
      <c r="Q362" s="2"/>
      <c r="R362" s="6"/>
      <c r="S362" s="2"/>
      <c r="T362" s="2"/>
      <c r="U362" s="2"/>
      <c r="V362" s="7"/>
      <c r="W362" s="7"/>
      <c r="X362" s="8"/>
      <c r="Y362" s="8"/>
      <c r="Z362" s="8"/>
      <c r="AA362" s="8"/>
      <c r="AB362" s="8"/>
      <c r="AC362" s="7"/>
      <c r="AD362" s="8"/>
      <c r="AE362" s="8"/>
      <c r="AF362" s="7"/>
      <c r="AG362" s="8"/>
      <c r="AH362" s="8"/>
      <c r="AI362" s="8"/>
      <c r="AJ362" s="8"/>
      <c r="AK362" s="8"/>
      <c r="AL362" s="8"/>
      <c r="AM362" s="7"/>
      <c r="AN362" s="8"/>
      <c r="AO362" s="8"/>
      <c r="AP362" s="8"/>
      <c r="AQ362" s="7"/>
      <c r="AR362" s="8"/>
      <c r="AS362" s="8"/>
      <c r="AT362" s="8"/>
      <c r="AU362" s="8"/>
      <c r="AV362" s="8"/>
      <c r="AW362" s="8"/>
      <c r="AX362" s="7"/>
      <c r="AY362" s="8"/>
      <c r="AZ362" s="8"/>
      <c r="BA362" s="8"/>
      <c r="BB362" s="8"/>
      <c r="BC362" s="8"/>
      <c r="BD362" s="8"/>
      <c r="BE362" s="8"/>
      <c r="BF362" s="8"/>
      <c r="BG362" s="8"/>
      <c r="BH362" s="8"/>
      <c r="BI362" s="8"/>
      <c r="BJ362" s="8"/>
      <c r="BK362" s="8"/>
      <c r="BL362" s="8"/>
      <c r="BM362" s="8"/>
      <c r="BN362" s="8"/>
      <c r="BO362" s="8"/>
      <c r="BP362" s="7"/>
      <c r="BQ362" s="8"/>
      <c r="BR362" s="8"/>
      <c r="BS362" s="7"/>
      <c r="BT362" s="8"/>
      <c r="BU362" s="8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</row>
    <row r="363" spans="1:85" s="9" customFormat="1" x14ac:dyDescent="0.25">
      <c r="A363" s="2"/>
      <c r="B363" s="3"/>
      <c r="C363" s="4"/>
      <c r="D363" s="5"/>
      <c r="E363" s="5"/>
      <c r="F363" s="4"/>
      <c r="G363" s="6"/>
      <c r="H363" s="6"/>
      <c r="I363" s="2"/>
      <c r="J363" s="2"/>
      <c r="K363" s="2"/>
      <c r="L363" s="6"/>
      <c r="M363" s="2"/>
      <c r="N363" s="2"/>
      <c r="O363" s="6"/>
      <c r="P363" s="2"/>
      <c r="Q363" s="2"/>
      <c r="R363" s="6"/>
      <c r="S363" s="2"/>
      <c r="T363" s="2"/>
      <c r="U363" s="2"/>
      <c r="V363" s="7"/>
      <c r="W363" s="7"/>
      <c r="X363" s="8"/>
      <c r="Y363" s="8"/>
      <c r="Z363" s="8"/>
      <c r="AA363" s="8"/>
      <c r="AB363" s="8"/>
      <c r="AC363" s="7"/>
      <c r="AD363" s="8"/>
      <c r="AE363" s="8"/>
      <c r="AF363" s="7"/>
      <c r="AG363" s="8"/>
      <c r="AH363" s="8"/>
      <c r="AI363" s="8"/>
      <c r="AJ363" s="8"/>
      <c r="AK363" s="8"/>
      <c r="AL363" s="8"/>
      <c r="AM363" s="7"/>
      <c r="AN363" s="8"/>
      <c r="AO363" s="8"/>
      <c r="AP363" s="8"/>
      <c r="AQ363" s="7"/>
      <c r="AR363" s="8"/>
      <c r="AS363" s="8"/>
      <c r="AT363" s="8"/>
      <c r="AU363" s="8"/>
      <c r="AV363" s="8"/>
      <c r="AW363" s="8"/>
      <c r="AX363" s="7"/>
      <c r="AY363" s="8"/>
      <c r="AZ363" s="8"/>
      <c r="BA363" s="8"/>
      <c r="BB363" s="8"/>
      <c r="BC363" s="8"/>
      <c r="BD363" s="8"/>
      <c r="BE363" s="8"/>
      <c r="BF363" s="8"/>
      <c r="BG363" s="8"/>
      <c r="BH363" s="8"/>
      <c r="BI363" s="8"/>
      <c r="BJ363" s="8"/>
      <c r="BK363" s="8"/>
      <c r="BL363" s="8"/>
      <c r="BM363" s="8"/>
      <c r="BN363" s="8"/>
      <c r="BO363" s="8"/>
      <c r="BP363" s="7"/>
      <c r="BQ363" s="8"/>
      <c r="BR363" s="8"/>
      <c r="BS363" s="7"/>
      <c r="BT363" s="8"/>
      <c r="BU363" s="8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</row>
    <row r="364" spans="1:85" s="2" customFormat="1" x14ac:dyDescent="0.25">
      <c r="B364" s="3"/>
      <c r="C364" s="4"/>
      <c r="D364" s="5"/>
      <c r="E364" s="5"/>
      <c r="F364" s="4"/>
      <c r="G364" s="6"/>
      <c r="H364" s="6"/>
      <c r="L364" s="6"/>
      <c r="O364" s="6"/>
      <c r="R364" s="6"/>
      <c r="V364" s="7"/>
      <c r="W364" s="7"/>
      <c r="X364" s="8"/>
      <c r="Y364" s="8"/>
      <c r="Z364" s="8"/>
      <c r="AA364" s="8"/>
      <c r="AB364" s="8"/>
      <c r="AC364" s="7"/>
      <c r="AD364" s="8"/>
      <c r="AE364" s="8"/>
      <c r="AF364" s="7"/>
      <c r="AG364" s="8"/>
      <c r="AH364" s="8"/>
      <c r="AI364" s="8"/>
      <c r="AJ364" s="8"/>
      <c r="AK364" s="8"/>
      <c r="AL364" s="8"/>
      <c r="AM364" s="7"/>
      <c r="AN364" s="8"/>
      <c r="AO364" s="8"/>
      <c r="AP364" s="8"/>
      <c r="AQ364" s="7"/>
      <c r="AR364" s="8"/>
      <c r="AS364" s="8"/>
      <c r="AT364" s="8"/>
      <c r="AU364" s="8"/>
      <c r="AV364" s="8"/>
      <c r="AW364" s="8"/>
      <c r="AX364" s="7"/>
      <c r="AY364" s="8"/>
      <c r="AZ364" s="8"/>
      <c r="BA364" s="8"/>
      <c r="BB364" s="8"/>
      <c r="BC364" s="8"/>
      <c r="BD364" s="8"/>
      <c r="BE364" s="8"/>
      <c r="BF364" s="8"/>
      <c r="BG364" s="8"/>
      <c r="BH364" s="8"/>
      <c r="BI364" s="8"/>
      <c r="BJ364" s="8"/>
      <c r="BK364" s="8"/>
      <c r="BL364" s="8"/>
      <c r="BM364" s="8"/>
      <c r="BN364" s="8"/>
      <c r="BO364" s="8"/>
      <c r="BP364" s="7"/>
      <c r="BQ364" s="8"/>
      <c r="BR364" s="8"/>
      <c r="BS364" s="7"/>
      <c r="BT364" s="8"/>
      <c r="BU364" s="8"/>
    </row>
    <row r="365" spans="1:85" s="2" customFormat="1" x14ac:dyDescent="0.25">
      <c r="B365" s="3"/>
      <c r="C365" s="4"/>
      <c r="D365" s="5"/>
      <c r="E365" s="5"/>
      <c r="F365" s="4"/>
      <c r="G365" s="6"/>
      <c r="H365" s="6"/>
      <c r="L365" s="6"/>
      <c r="O365" s="6"/>
      <c r="R365" s="6"/>
      <c r="V365" s="7"/>
      <c r="W365" s="7"/>
      <c r="X365" s="8"/>
      <c r="Y365" s="8"/>
      <c r="Z365" s="8"/>
      <c r="AA365" s="8"/>
      <c r="AB365" s="8"/>
      <c r="AC365" s="7"/>
      <c r="AD365" s="8"/>
      <c r="AE365" s="8"/>
      <c r="AF365" s="7"/>
      <c r="AG365" s="8"/>
      <c r="AH365" s="8"/>
      <c r="AI365" s="8"/>
      <c r="AJ365" s="8"/>
      <c r="AK365" s="8"/>
      <c r="AL365" s="8"/>
      <c r="AM365" s="7"/>
      <c r="AN365" s="8"/>
      <c r="AO365" s="8"/>
      <c r="AP365" s="8"/>
      <c r="AQ365" s="7"/>
      <c r="AR365" s="8"/>
      <c r="AS365" s="8"/>
      <c r="AT365" s="8"/>
      <c r="AU365" s="8"/>
      <c r="AV365" s="8"/>
      <c r="AW365" s="8"/>
      <c r="AX365" s="7"/>
      <c r="AY365" s="8"/>
      <c r="AZ365" s="8"/>
      <c r="BA365" s="8"/>
      <c r="BB365" s="8"/>
      <c r="BC365" s="8"/>
      <c r="BD365" s="8"/>
      <c r="BE365" s="8"/>
      <c r="BF365" s="8"/>
      <c r="BG365" s="8"/>
      <c r="BH365" s="8"/>
      <c r="BI365" s="8"/>
      <c r="BJ365" s="8"/>
      <c r="BK365" s="8"/>
      <c r="BL365" s="8"/>
      <c r="BM365" s="8"/>
      <c r="BN365" s="8"/>
      <c r="BO365" s="8"/>
      <c r="BP365" s="7"/>
      <c r="BQ365" s="8"/>
      <c r="BR365" s="8"/>
      <c r="BS365" s="7"/>
      <c r="BT365" s="8"/>
      <c r="BU365" s="8"/>
    </row>
    <row r="366" spans="1:85" s="2" customFormat="1" x14ac:dyDescent="0.25">
      <c r="B366" s="3"/>
      <c r="C366" s="4"/>
      <c r="D366" s="5"/>
      <c r="E366" s="5"/>
      <c r="F366" s="4"/>
      <c r="G366" s="6"/>
      <c r="H366" s="6"/>
      <c r="L366" s="6"/>
      <c r="O366" s="6"/>
      <c r="R366" s="6"/>
      <c r="V366" s="7"/>
      <c r="W366" s="7"/>
      <c r="X366" s="8"/>
      <c r="Y366" s="8"/>
      <c r="Z366" s="8"/>
      <c r="AA366" s="8"/>
      <c r="AB366" s="8"/>
      <c r="AC366" s="7"/>
      <c r="AD366" s="8"/>
      <c r="AE366" s="8"/>
      <c r="AF366" s="7"/>
      <c r="AG366" s="8"/>
      <c r="AH366" s="8"/>
      <c r="AI366" s="8"/>
      <c r="AJ366" s="8"/>
      <c r="AK366" s="8"/>
      <c r="AL366" s="8"/>
      <c r="AM366" s="7"/>
      <c r="AN366" s="8"/>
      <c r="AO366" s="8"/>
      <c r="AP366" s="8"/>
      <c r="AQ366" s="7"/>
      <c r="AR366" s="8"/>
      <c r="AS366" s="8"/>
      <c r="AT366" s="8"/>
      <c r="AU366" s="8"/>
      <c r="AV366" s="8"/>
      <c r="AW366" s="8"/>
      <c r="AX366" s="7"/>
      <c r="AY366" s="8"/>
      <c r="AZ366" s="8"/>
      <c r="BA366" s="8"/>
      <c r="BB366" s="8"/>
      <c r="BC366" s="8"/>
      <c r="BD366" s="8"/>
      <c r="BE366" s="8"/>
      <c r="BF366" s="8"/>
      <c r="BG366" s="8"/>
      <c r="BH366" s="8"/>
      <c r="BI366" s="8"/>
      <c r="BJ366" s="8"/>
      <c r="BK366" s="8"/>
      <c r="BL366" s="8"/>
      <c r="BM366" s="8"/>
      <c r="BN366" s="8"/>
      <c r="BO366" s="8"/>
      <c r="BP366" s="7"/>
      <c r="BQ366" s="8"/>
      <c r="BR366" s="8"/>
      <c r="BS366" s="7"/>
      <c r="BT366" s="8"/>
      <c r="BU366" s="8"/>
    </row>
    <row r="367" spans="1:85" s="2" customFormat="1" x14ac:dyDescent="0.25">
      <c r="B367" s="3"/>
      <c r="C367" s="4"/>
      <c r="D367" s="5"/>
      <c r="E367" s="5"/>
      <c r="F367" s="4"/>
      <c r="G367" s="6"/>
      <c r="H367" s="6"/>
      <c r="L367" s="6"/>
      <c r="O367" s="6"/>
      <c r="R367" s="6"/>
      <c r="V367" s="7"/>
      <c r="W367" s="7"/>
      <c r="X367" s="8"/>
      <c r="Y367" s="8"/>
      <c r="Z367" s="8"/>
      <c r="AA367" s="8"/>
      <c r="AB367" s="8"/>
      <c r="AC367" s="7"/>
      <c r="AD367" s="8"/>
      <c r="AE367" s="8"/>
      <c r="AF367" s="7"/>
      <c r="AG367" s="8"/>
      <c r="AH367" s="8"/>
      <c r="AI367" s="8"/>
      <c r="AJ367" s="8"/>
      <c r="AK367" s="8"/>
      <c r="AL367" s="8"/>
      <c r="AM367" s="7"/>
      <c r="AN367" s="8"/>
      <c r="AO367" s="8"/>
      <c r="AP367" s="8"/>
      <c r="AQ367" s="7"/>
      <c r="AR367" s="8"/>
      <c r="AS367" s="8"/>
      <c r="AT367" s="8"/>
      <c r="AU367" s="8"/>
      <c r="AV367" s="8"/>
      <c r="AW367" s="8"/>
      <c r="AX367" s="7"/>
      <c r="AY367" s="8"/>
      <c r="AZ367" s="8"/>
      <c r="BA367" s="8"/>
      <c r="BB367" s="8"/>
      <c r="BC367" s="8"/>
      <c r="BD367" s="8"/>
      <c r="BE367" s="8"/>
      <c r="BF367" s="8"/>
      <c r="BG367" s="8"/>
      <c r="BH367" s="8"/>
      <c r="BI367" s="8"/>
      <c r="BJ367" s="8"/>
      <c r="BK367" s="8"/>
      <c r="BL367" s="8"/>
      <c r="BM367" s="8"/>
      <c r="BN367" s="8"/>
      <c r="BO367" s="8"/>
      <c r="BP367" s="7"/>
      <c r="BQ367" s="8"/>
      <c r="BR367" s="8"/>
      <c r="BS367" s="7"/>
      <c r="BT367" s="8"/>
      <c r="BU367" s="8"/>
    </row>
    <row r="368" spans="1:85" s="2" customFormat="1" x14ac:dyDescent="0.25">
      <c r="B368" s="3"/>
      <c r="C368" s="4"/>
      <c r="D368" s="5"/>
      <c r="E368" s="5"/>
      <c r="F368" s="4"/>
      <c r="G368" s="6"/>
      <c r="H368" s="6"/>
      <c r="L368" s="6"/>
      <c r="O368" s="6"/>
      <c r="R368" s="6"/>
      <c r="V368" s="7"/>
      <c r="W368" s="7"/>
      <c r="X368" s="8"/>
      <c r="Y368" s="8"/>
      <c r="Z368" s="8"/>
      <c r="AA368" s="8"/>
      <c r="AB368" s="8"/>
      <c r="AC368" s="7"/>
      <c r="AD368" s="8"/>
      <c r="AE368" s="8"/>
      <c r="AF368" s="7"/>
      <c r="AG368" s="8"/>
      <c r="AH368" s="8"/>
      <c r="AI368" s="8"/>
      <c r="AJ368" s="8"/>
      <c r="AK368" s="8"/>
      <c r="AL368" s="8"/>
      <c r="AM368" s="7"/>
      <c r="AN368" s="8"/>
      <c r="AO368" s="8"/>
      <c r="AP368" s="8"/>
      <c r="AQ368" s="7"/>
      <c r="AR368" s="8"/>
      <c r="AS368" s="8"/>
      <c r="AT368" s="8"/>
      <c r="AU368" s="8"/>
      <c r="AV368" s="8"/>
      <c r="AW368" s="8"/>
      <c r="AX368" s="7"/>
      <c r="AY368" s="8"/>
      <c r="AZ368" s="8"/>
      <c r="BA368" s="8"/>
      <c r="BB368" s="8"/>
      <c r="BC368" s="8"/>
      <c r="BD368" s="8"/>
      <c r="BE368" s="8"/>
      <c r="BF368" s="8"/>
      <c r="BG368" s="8"/>
      <c r="BH368" s="8"/>
      <c r="BI368" s="8"/>
      <c r="BJ368" s="8"/>
      <c r="BK368" s="8"/>
      <c r="BL368" s="8"/>
      <c r="BM368" s="8"/>
      <c r="BN368" s="8"/>
      <c r="BO368" s="8"/>
      <c r="BP368" s="7"/>
      <c r="BQ368" s="8"/>
      <c r="BR368" s="8"/>
      <c r="BS368" s="7"/>
      <c r="BT368" s="8"/>
      <c r="BU368" s="8"/>
    </row>
    <row r="369" spans="2:73" s="2" customFormat="1" x14ac:dyDescent="0.25">
      <c r="B369" s="3"/>
      <c r="C369" s="4"/>
      <c r="D369" s="5"/>
      <c r="E369" s="5"/>
      <c r="F369" s="4"/>
      <c r="G369" s="6"/>
      <c r="H369" s="6"/>
      <c r="L369" s="6"/>
      <c r="O369" s="6"/>
      <c r="R369" s="6"/>
      <c r="V369" s="7"/>
      <c r="W369" s="7"/>
      <c r="X369" s="8"/>
      <c r="Y369" s="8"/>
      <c r="Z369" s="8"/>
      <c r="AA369" s="8"/>
      <c r="AB369" s="8"/>
      <c r="AC369" s="7"/>
      <c r="AD369" s="8"/>
      <c r="AE369" s="8"/>
      <c r="AF369" s="7"/>
      <c r="AG369" s="8"/>
      <c r="AH369" s="8"/>
      <c r="AI369" s="8"/>
      <c r="AJ369" s="8"/>
      <c r="AK369" s="8"/>
      <c r="AL369" s="8"/>
      <c r="AM369" s="7"/>
      <c r="AN369" s="8"/>
      <c r="AO369" s="8"/>
      <c r="AP369" s="8"/>
      <c r="AQ369" s="7"/>
      <c r="AR369" s="8"/>
      <c r="AS369" s="8"/>
      <c r="AT369" s="8"/>
      <c r="AU369" s="8"/>
      <c r="AV369" s="8"/>
      <c r="AW369" s="8"/>
      <c r="AX369" s="7"/>
      <c r="AY369" s="8"/>
      <c r="AZ369" s="8"/>
      <c r="BA369" s="8"/>
      <c r="BB369" s="8"/>
      <c r="BC369" s="8"/>
      <c r="BD369" s="8"/>
      <c r="BE369" s="8"/>
      <c r="BF369" s="8"/>
      <c r="BG369" s="8"/>
      <c r="BH369" s="8"/>
      <c r="BI369" s="8"/>
      <c r="BJ369" s="8"/>
      <c r="BK369" s="8"/>
      <c r="BL369" s="8"/>
      <c r="BM369" s="8"/>
      <c r="BN369" s="8"/>
      <c r="BO369" s="8"/>
      <c r="BP369" s="7"/>
      <c r="BQ369" s="8"/>
      <c r="BR369" s="8"/>
      <c r="BS369" s="7"/>
      <c r="BT369" s="8"/>
      <c r="BU369" s="8"/>
    </row>
    <row r="370" spans="2:73" s="2" customFormat="1" x14ac:dyDescent="0.25">
      <c r="B370" s="3"/>
      <c r="C370" s="4"/>
      <c r="D370" s="5"/>
      <c r="E370" s="5"/>
      <c r="F370" s="4"/>
      <c r="G370" s="6"/>
      <c r="H370" s="6"/>
      <c r="L370" s="6"/>
      <c r="O370" s="6"/>
      <c r="R370" s="6"/>
      <c r="V370" s="7"/>
      <c r="W370" s="7"/>
      <c r="X370" s="8"/>
      <c r="Y370" s="8"/>
      <c r="Z370" s="8"/>
      <c r="AA370" s="8"/>
      <c r="AB370" s="8"/>
      <c r="AC370" s="7"/>
      <c r="AD370" s="8"/>
      <c r="AE370" s="8"/>
      <c r="AF370" s="7"/>
      <c r="AG370" s="8"/>
      <c r="AH370" s="8"/>
      <c r="AI370" s="8"/>
      <c r="AJ370" s="8"/>
      <c r="AK370" s="8"/>
      <c r="AL370" s="8"/>
      <c r="AM370" s="7"/>
      <c r="AN370" s="8"/>
      <c r="AO370" s="8"/>
      <c r="AP370" s="8"/>
      <c r="AQ370" s="7"/>
      <c r="AR370" s="8"/>
      <c r="AS370" s="8"/>
      <c r="AT370" s="8"/>
      <c r="AU370" s="8"/>
      <c r="AV370" s="8"/>
      <c r="AW370" s="8"/>
      <c r="AX370" s="7"/>
      <c r="AY370" s="8"/>
      <c r="AZ370" s="8"/>
      <c r="BA370" s="8"/>
      <c r="BB370" s="8"/>
      <c r="BC370" s="8"/>
      <c r="BD370" s="8"/>
      <c r="BE370" s="8"/>
      <c r="BF370" s="8"/>
      <c r="BG370" s="8"/>
      <c r="BH370" s="8"/>
      <c r="BI370" s="8"/>
      <c r="BJ370" s="8"/>
      <c r="BK370" s="8"/>
      <c r="BL370" s="8"/>
      <c r="BM370" s="8"/>
      <c r="BN370" s="8"/>
      <c r="BO370" s="8"/>
      <c r="BP370" s="7"/>
      <c r="BQ370" s="8"/>
      <c r="BR370" s="8"/>
      <c r="BS370" s="7"/>
      <c r="BT370" s="8"/>
      <c r="BU370" s="8"/>
    </row>
    <row r="371" spans="2:73" s="2" customFormat="1" x14ac:dyDescent="0.25">
      <c r="B371" s="3"/>
      <c r="C371" s="4"/>
      <c r="D371" s="5"/>
      <c r="E371" s="5"/>
      <c r="F371" s="4"/>
      <c r="G371" s="6"/>
      <c r="H371" s="6"/>
      <c r="L371" s="6"/>
      <c r="O371" s="6"/>
      <c r="R371" s="6"/>
      <c r="V371" s="7"/>
      <c r="W371" s="7"/>
      <c r="X371" s="8"/>
      <c r="Y371" s="8"/>
      <c r="Z371" s="8"/>
      <c r="AA371" s="8"/>
      <c r="AB371" s="8"/>
      <c r="AC371" s="7"/>
      <c r="AD371" s="8"/>
      <c r="AE371" s="8"/>
      <c r="AF371" s="7"/>
      <c r="AG371" s="8"/>
      <c r="AH371" s="8"/>
      <c r="AI371" s="8"/>
      <c r="AJ371" s="8"/>
      <c r="AK371" s="8"/>
      <c r="AL371" s="8"/>
      <c r="AM371" s="7"/>
      <c r="AN371" s="8"/>
      <c r="AO371" s="8"/>
      <c r="AP371" s="8"/>
      <c r="AQ371" s="7"/>
      <c r="AR371" s="8"/>
      <c r="AS371" s="8"/>
      <c r="AT371" s="8"/>
      <c r="AU371" s="8"/>
      <c r="AV371" s="8"/>
      <c r="AW371" s="8"/>
      <c r="AX371" s="7"/>
      <c r="AY371" s="8"/>
      <c r="AZ371" s="8"/>
      <c r="BA371" s="8"/>
      <c r="BB371" s="8"/>
      <c r="BC371" s="8"/>
      <c r="BD371" s="8"/>
      <c r="BE371" s="8"/>
      <c r="BF371" s="8"/>
      <c r="BG371" s="8"/>
      <c r="BH371" s="8"/>
      <c r="BI371" s="8"/>
      <c r="BJ371" s="8"/>
      <c r="BK371" s="8"/>
      <c r="BL371" s="8"/>
      <c r="BM371" s="8"/>
      <c r="BN371" s="8"/>
      <c r="BO371" s="8"/>
      <c r="BP371" s="7"/>
      <c r="BQ371" s="8"/>
      <c r="BR371" s="8"/>
      <c r="BS371" s="7"/>
      <c r="BT371" s="8"/>
      <c r="BU371" s="8"/>
    </row>
    <row r="372" spans="2:73" s="2" customFormat="1" x14ac:dyDescent="0.25">
      <c r="B372" s="3"/>
      <c r="C372" s="4"/>
      <c r="D372" s="5"/>
      <c r="E372" s="5"/>
      <c r="F372" s="4"/>
      <c r="G372" s="6"/>
      <c r="H372" s="6"/>
      <c r="L372" s="6"/>
      <c r="O372" s="6"/>
      <c r="R372" s="6"/>
      <c r="V372" s="7"/>
      <c r="W372" s="7"/>
      <c r="X372" s="8"/>
      <c r="Y372" s="8"/>
      <c r="Z372" s="8"/>
      <c r="AA372" s="8"/>
      <c r="AB372" s="8"/>
      <c r="AC372" s="7"/>
      <c r="AD372" s="8"/>
      <c r="AE372" s="8"/>
      <c r="AF372" s="7"/>
      <c r="AG372" s="8"/>
      <c r="AH372" s="8"/>
      <c r="AI372" s="8"/>
      <c r="AJ372" s="8"/>
      <c r="AK372" s="8"/>
      <c r="AL372" s="8"/>
      <c r="AM372" s="7"/>
      <c r="AN372" s="8"/>
      <c r="AO372" s="8"/>
      <c r="AP372" s="8"/>
      <c r="AQ372" s="7"/>
      <c r="AR372" s="8"/>
      <c r="AS372" s="8"/>
      <c r="AT372" s="8"/>
      <c r="AU372" s="8"/>
      <c r="AV372" s="8"/>
      <c r="AW372" s="8"/>
      <c r="AX372" s="7"/>
      <c r="AY372" s="8"/>
      <c r="AZ372" s="8"/>
      <c r="BA372" s="8"/>
      <c r="BB372" s="8"/>
      <c r="BC372" s="8"/>
      <c r="BD372" s="8"/>
      <c r="BE372" s="8"/>
      <c r="BF372" s="8"/>
      <c r="BG372" s="8"/>
      <c r="BH372" s="8"/>
      <c r="BI372" s="8"/>
      <c r="BJ372" s="8"/>
      <c r="BK372" s="8"/>
      <c r="BL372" s="8"/>
      <c r="BM372" s="8"/>
      <c r="BN372" s="8"/>
      <c r="BO372" s="8"/>
      <c r="BP372" s="7"/>
      <c r="BQ372" s="8"/>
      <c r="BR372" s="8"/>
      <c r="BS372" s="7"/>
      <c r="BT372" s="8"/>
      <c r="BU372" s="8"/>
    </row>
    <row r="373" spans="2:73" s="2" customFormat="1" x14ac:dyDescent="0.25">
      <c r="B373" s="3"/>
      <c r="C373" s="4"/>
      <c r="D373" s="5"/>
      <c r="E373" s="5"/>
      <c r="F373" s="4"/>
      <c r="G373" s="6"/>
      <c r="H373" s="6"/>
      <c r="L373" s="6"/>
      <c r="O373" s="6"/>
      <c r="R373" s="6"/>
      <c r="V373" s="7"/>
      <c r="W373" s="7"/>
      <c r="X373" s="8"/>
      <c r="Y373" s="8"/>
      <c r="Z373" s="8"/>
      <c r="AA373" s="8"/>
      <c r="AB373" s="8"/>
      <c r="AC373" s="7"/>
      <c r="AD373" s="8"/>
      <c r="AE373" s="8"/>
      <c r="AF373" s="7"/>
      <c r="AG373" s="8"/>
      <c r="AH373" s="8"/>
      <c r="AI373" s="8"/>
      <c r="AJ373" s="8"/>
      <c r="AK373" s="8"/>
      <c r="AL373" s="8"/>
      <c r="AM373" s="7"/>
      <c r="AN373" s="8"/>
      <c r="AO373" s="8"/>
      <c r="AP373" s="8"/>
      <c r="AQ373" s="7"/>
      <c r="AR373" s="8"/>
      <c r="AS373" s="8"/>
      <c r="AT373" s="8"/>
      <c r="AU373" s="8"/>
      <c r="AV373" s="8"/>
      <c r="AW373" s="8"/>
      <c r="AX373" s="7"/>
      <c r="AY373" s="8"/>
      <c r="AZ373" s="8"/>
      <c r="BA373" s="8"/>
      <c r="BB373" s="8"/>
      <c r="BC373" s="8"/>
      <c r="BD373" s="8"/>
      <c r="BE373" s="8"/>
      <c r="BF373" s="8"/>
      <c r="BG373" s="8"/>
      <c r="BH373" s="8"/>
      <c r="BI373" s="8"/>
      <c r="BJ373" s="8"/>
      <c r="BK373" s="8"/>
      <c r="BL373" s="8"/>
      <c r="BM373" s="8"/>
      <c r="BN373" s="8"/>
      <c r="BO373" s="8"/>
      <c r="BP373" s="7"/>
      <c r="BQ373" s="8"/>
      <c r="BR373" s="8"/>
      <c r="BS373" s="7"/>
      <c r="BT373" s="8"/>
      <c r="BU373" s="8"/>
    </row>
    <row r="374" spans="2:73" s="2" customFormat="1" x14ac:dyDescent="0.25">
      <c r="B374" s="3"/>
      <c r="C374" s="4"/>
      <c r="D374" s="5"/>
      <c r="E374" s="5"/>
      <c r="F374" s="4"/>
      <c r="G374" s="6"/>
      <c r="H374" s="6"/>
      <c r="L374" s="6"/>
      <c r="O374" s="6"/>
      <c r="R374" s="6"/>
      <c r="V374" s="7"/>
      <c r="W374" s="7"/>
      <c r="X374" s="8"/>
      <c r="Y374" s="8"/>
      <c r="Z374" s="8"/>
      <c r="AA374" s="8"/>
      <c r="AB374" s="8"/>
      <c r="AC374" s="7"/>
      <c r="AD374" s="8"/>
      <c r="AE374" s="8"/>
      <c r="AF374" s="7"/>
      <c r="AG374" s="8"/>
      <c r="AH374" s="8"/>
      <c r="AI374" s="8"/>
      <c r="AJ374" s="8"/>
      <c r="AK374" s="8"/>
      <c r="AL374" s="8"/>
      <c r="AM374" s="7"/>
      <c r="AN374" s="8"/>
      <c r="AO374" s="8"/>
      <c r="AP374" s="8"/>
      <c r="AQ374" s="7"/>
      <c r="AR374" s="8"/>
      <c r="AS374" s="8"/>
      <c r="AT374" s="8"/>
      <c r="AU374" s="8"/>
      <c r="AV374" s="8"/>
      <c r="AW374" s="8"/>
      <c r="AX374" s="7"/>
      <c r="AY374" s="8"/>
      <c r="AZ374" s="8"/>
      <c r="BA374" s="8"/>
      <c r="BB374" s="8"/>
      <c r="BC374" s="8"/>
      <c r="BD374" s="8"/>
      <c r="BE374" s="8"/>
      <c r="BF374" s="8"/>
      <c r="BG374" s="8"/>
      <c r="BH374" s="8"/>
      <c r="BI374" s="8"/>
      <c r="BJ374" s="8"/>
      <c r="BK374" s="8"/>
      <c r="BL374" s="8"/>
      <c r="BM374" s="8"/>
      <c r="BN374" s="8"/>
      <c r="BO374" s="8"/>
      <c r="BP374" s="7"/>
      <c r="BQ374" s="8"/>
      <c r="BR374" s="8"/>
      <c r="BS374" s="7"/>
      <c r="BT374" s="8"/>
      <c r="BU374" s="8"/>
    </row>
    <row r="375" spans="2:73" s="2" customFormat="1" x14ac:dyDescent="0.25">
      <c r="B375" s="3"/>
      <c r="C375" s="4"/>
      <c r="D375" s="5"/>
      <c r="E375" s="5"/>
      <c r="F375" s="4"/>
      <c r="G375" s="6"/>
      <c r="H375" s="6"/>
      <c r="L375" s="6"/>
      <c r="O375" s="6"/>
      <c r="R375" s="6"/>
      <c r="V375" s="7"/>
      <c r="W375" s="7"/>
      <c r="X375" s="8"/>
      <c r="Y375" s="8"/>
      <c r="Z375" s="8"/>
      <c r="AA375" s="8"/>
      <c r="AB375" s="8"/>
      <c r="AC375" s="7"/>
      <c r="AD375" s="8"/>
      <c r="AE375" s="8"/>
      <c r="AF375" s="7"/>
      <c r="AG375" s="8"/>
      <c r="AH375" s="8"/>
      <c r="AI375" s="8"/>
      <c r="AJ375" s="8"/>
      <c r="AK375" s="8"/>
      <c r="AL375" s="8"/>
      <c r="AM375" s="7"/>
      <c r="AN375" s="8"/>
      <c r="AO375" s="8"/>
      <c r="AP375" s="8"/>
      <c r="AQ375" s="7"/>
      <c r="AR375" s="8"/>
      <c r="AS375" s="8"/>
      <c r="AT375" s="8"/>
      <c r="AU375" s="8"/>
      <c r="AV375" s="8"/>
      <c r="AW375" s="8"/>
      <c r="AX375" s="7"/>
      <c r="AY375" s="8"/>
      <c r="AZ375" s="8"/>
      <c r="BA375" s="8"/>
      <c r="BB375" s="8"/>
      <c r="BC375" s="8"/>
      <c r="BD375" s="8"/>
      <c r="BE375" s="8"/>
      <c r="BF375" s="8"/>
      <c r="BG375" s="8"/>
      <c r="BH375" s="8"/>
      <c r="BI375" s="8"/>
      <c r="BJ375" s="8"/>
      <c r="BK375" s="8"/>
      <c r="BL375" s="8"/>
      <c r="BM375" s="8"/>
      <c r="BN375" s="8"/>
      <c r="BO375" s="8"/>
      <c r="BP375" s="7"/>
      <c r="BQ375" s="8"/>
      <c r="BR375" s="8"/>
      <c r="BS375" s="7"/>
      <c r="BT375" s="8"/>
      <c r="BU375" s="8"/>
    </row>
    <row r="376" spans="2:73" s="2" customFormat="1" x14ac:dyDescent="0.25">
      <c r="B376" s="3"/>
      <c r="C376" s="4"/>
      <c r="D376" s="5"/>
      <c r="E376" s="5"/>
      <c r="F376" s="4"/>
      <c r="G376" s="6"/>
      <c r="H376" s="6"/>
      <c r="L376" s="6"/>
      <c r="O376" s="6"/>
      <c r="R376" s="6"/>
      <c r="V376" s="7"/>
      <c r="W376" s="7"/>
      <c r="X376" s="8"/>
      <c r="Y376" s="8"/>
      <c r="Z376" s="8"/>
      <c r="AA376" s="8"/>
      <c r="AB376" s="8"/>
      <c r="AC376" s="7"/>
      <c r="AD376" s="8"/>
      <c r="AE376" s="8"/>
      <c r="AF376" s="7"/>
      <c r="AG376" s="8"/>
      <c r="AH376" s="8"/>
      <c r="AI376" s="8"/>
      <c r="AJ376" s="8"/>
      <c r="AK376" s="8"/>
      <c r="AL376" s="8"/>
      <c r="AM376" s="7"/>
      <c r="AN376" s="8"/>
      <c r="AO376" s="8"/>
      <c r="AP376" s="8"/>
      <c r="AQ376" s="7"/>
      <c r="AR376" s="8"/>
      <c r="AS376" s="8"/>
      <c r="AT376" s="8"/>
      <c r="AU376" s="8"/>
      <c r="AV376" s="8"/>
      <c r="AW376" s="8"/>
      <c r="AX376" s="7"/>
      <c r="AY376" s="8"/>
      <c r="AZ376" s="8"/>
      <c r="BA376" s="8"/>
      <c r="BB376" s="8"/>
      <c r="BC376" s="8"/>
      <c r="BD376" s="8"/>
      <c r="BE376" s="8"/>
      <c r="BF376" s="8"/>
      <c r="BG376" s="8"/>
      <c r="BH376" s="8"/>
      <c r="BI376" s="8"/>
      <c r="BJ376" s="8"/>
      <c r="BK376" s="8"/>
      <c r="BL376" s="8"/>
      <c r="BM376" s="8"/>
      <c r="BN376" s="8"/>
      <c r="BO376" s="8"/>
      <c r="BP376" s="7"/>
      <c r="BQ376" s="8"/>
      <c r="BR376" s="8"/>
      <c r="BS376" s="7"/>
      <c r="BT376" s="8"/>
      <c r="BU376" s="8"/>
    </row>
    <row r="377" spans="2:73" s="2" customFormat="1" x14ac:dyDescent="0.25">
      <c r="B377" s="3"/>
      <c r="C377" s="4"/>
      <c r="D377" s="5"/>
      <c r="E377" s="5"/>
      <c r="F377" s="4"/>
      <c r="G377" s="6"/>
      <c r="H377" s="6"/>
      <c r="L377" s="6"/>
      <c r="O377" s="6"/>
      <c r="R377" s="6"/>
      <c r="V377" s="7"/>
      <c r="W377" s="7"/>
      <c r="X377" s="8"/>
      <c r="Y377" s="8"/>
      <c r="Z377" s="8"/>
      <c r="AA377" s="8"/>
      <c r="AB377" s="8"/>
      <c r="AC377" s="7"/>
      <c r="AD377" s="8"/>
      <c r="AE377" s="8"/>
      <c r="AF377" s="7"/>
      <c r="AG377" s="8"/>
      <c r="AH377" s="8"/>
      <c r="AI377" s="8"/>
      <c r="AJ377" s="8"/>
      <c r="AK377" s="8"/>
      <c r="AL377" s="8"/>
      <c r="AM377" s="7"/>
      <c r="AN377" s="8"/>
      <c r="AO377" s="8"/>
      <c r="AP377" s="8"/>
      <c r="AQ377" s="7"/>
      <c r="AR377" s="8"/>
      <c r="AS377" s="8"/>
      <c r="AT377" s="8"/>
      <c r="AU377" s="8"/>
      <c r="AV377" s="8"/>
      <c r="AW377" s="8"/>
      <c r="AX377" s="7"/>
      <c r="AY377" s="8"/>
      <c r="AZ377" s="8"/>
      <c r="BA377" s="8"/>
      <c r="BB377" s="8"/>
      <c r="BC377" s="8"/>
      <c r="BD377" s="8"/>
      <c r="BE377" s="8"/>
      <c r="BF377" s="8"/>
      <c r="BG377" s="8"/>
      <c r="BH377" s="8"/>
      <c r="BI377" s="8"/>
      <c r="BJ377" s="8"/>
      <c r="BK377" s="8"/>
      <c r="BL377" s="8"/>
      <c r="BM377" s="8"/>
      <c r="BN377" s="8"/>
      <c r="BO377" s="8"/>
      <c r="BP377" s="7"/>
      <c r="BQ377" s="8"/>
      <c r="BR377" s="8"/>
      <c r="BS377" s="7"/>
      <c r="BT377" s="8"/>
      <c r="BU377" s="8"/>
    </row>
    <row r="378" spans="2:73" s="2" customFormat="1" x14ac:dyDescent="0.25">
      <c r="B378" s="3"/>
      <c r="C378" s="4"/>
      <c r="D378" s="5"/>
      <c r="E378" s="5"/>
      <c r="F378" s="4"/>
      <c r="G378" s="6"/>
      <c r="H378" s="6"/>
      <c r="L378" s="6"/>
      <c r="O378" s="6"/>
      <c r="R378" s="6"/>
      <c r="V378" s="7"/>
      <c r="W378" s="7"/>
      <c r="X378" s="8"/>
      <c r="Y378" s="8"/>
      <c r="Z378" s="8"/>
      <c r="AA378" s="8"/>
      <c r="AB378" s="8"/>
      <c r="AC378" s="7"/>
      <c r="AD378" s="8"/>
      <c r="AE378" s="8"/>
      <c r="AF378" s="7"/>
      <c r="AG378" s="8"/>
      <c r="AH378" s="8"/>
      <c r="AI378" s="8"/>
      <c r="AJ378" s="8"/>
      <c r="AK378" s="8"/>
      <c r="AL378" s="8"/>
      <c r="AM378" s="7"/>
      <c r="AN378" s="8"/>
      <c r="AO378" s="8"/>
      <c r="AP378" s="8"/>
      <c r="AQ378" s="7"/>
      <c r="AR378" s="8"/>
      <c r="AS378" s="8"/>
      <c r="AT378" s="8"/>
      <c r="AU378" s="8"/>
      <c r="AV378" s="8"/>
      <c r="AW378" s="8"/>
      <c r="AX378" s="7"/>
      <c r="AY378" s="8"/>
      <c r="AZ378" s="8"/>
      <c r="BA378" s="8"/>
      <c r="BB378" s="8"/>
      <c r="BC378" s="8"/>
      <c r="BD378" s="8"/>
      <c r="BE378" s="8"/>
      <c r="BF378" s="8"/>
      <c r="BG378" s="8"/>
      <c r="BH378" s="8"/>
      <c r="BI378" s="8"/>
      <c r="BJ378" s="8"/>
      <c r="BK378" s="8"/>
      <c r="BL378" s="8"/>
      <c r="BM378" s="8"/>
      <c r="BN378" s="8"/>
      <c r="BO378" s="8"/>
      <c r="BP378" s="7"/>
      <c r="BQ378" s="8"/>
      <c r="BR378" s="8"/>
      <c r="BS378" s="7"/>
      <c r="BT378" s="8"/>
      <c r="BU378" s="8"/>
    </row>
    <row r="379" spans="2:73" s="2" customFormat="1" x14ac:dyDescent="0.25">
      <c r="B379" s="3"/>
      <c r="C379" s="4"/>
      <c r="D379" s="5"/>
      <c r="E379" s="5"/>
      <c r="F379" s="4"/>
      <c r="G379" s="6"/>
      <c r="H379" s="6"/>
      <c r="L379" s="6"/>
      <c r="O379" s="6"/>
      <c r="R379" s="6"/>
      <c r="V379" s="7"/>
      <c r="W379" s="7"/>
      <c r="X379" s="8"/>
      <c r="Y379" s="8"/>
      <c r="Z379" s="8"/>
      <c r="AA379" s="8"/>
      <c r="AB379" s="8"/>
      <c r="AC379" s="7"/>
      <c r="AD379" s="8"/>
      <c r="AE379" s="8"/>
      <c r="AF379" s="7"/>
      <c r="AG379" s="8"/>
      <c r="AH379" s="8"/>
      <c r="AI379" s="8"/>
      <c r="AJ379" s="8"/>
      <c r="AK379" s="8"/>
      <c r="AL379" s="8"/>
      <c r="AM379" s="7"/>
      <c r="AN379" s="8"/>
      <c r="AO379" s="8"/>
      <c r="AP379" s="8"/>
      <c r="AQ379" s="7"/>
      <c r="AR379" s="8"/>
      <c r="AS379" s="8"/>
      <c r="AT379" s="8"/>
      <c r="AU379" s="8"/>
      <c r="AV379" s="8"/>
      <c r="AW379" s="8"/>
      <c r="AX379" s="7"/>
      <c r="AY379" s="8"/>
      <c r="AZ379" s="8"/>
      <c r="BA379" s="8"/>
      <c r="BB379" s="8"/>
      <c r="BC379" s="8"/>
      <c r="BD379" s="8"/>
      <c r="BE379" s="8"/>
      <c r="BF379" s="8"/>
      <c r="BG379" s="8"/>
      <c r="BH379" s="8"/>
      <c r="BI379" s="8"/>
      <c r="BJ379" s="8"/>
      <c r="BK379" s="8"/>
      <c r="BL379" s="8"/>
      <c r="BM379" s="8"/>
      <c r="BN379" s="8"/>
      <c r="BO379" s="8"/>
      <c r="BP379" s="7"/>
      <c r="BQ379" s="8"/>
      <c r="BR379" s="8"/>
      <c r="BS379" s="7"/>
      <c r="BT379" s="8"/>
      <c r="BU379" s="8"/>
    </row>
    <row r="380" spans="2:73" s="2" customFormat="1" x14ac:dyDescent="0.25">
      <c r="B380" s="3"/>
      <c r="C380" s="4"/>
      <c r="D380" s="5"/>
      <c r="E380" s="5"/>
      <c r="F380" s="4"/>
      <c r="G380" s="6"/>
      <c r="H380" s="6"/>
      <c r="L380" s="6"/>
      <c r="O380" s="6"/>
      <c r="R380" s="6"/>
      <c r="V380" s="7"/>
      <c r="W380" s="7"/>
      <c r="X380" s="8"/>
      <c r="Y380" s="8"/>
      <c r="Z380" s="8"/>
      <c r="AA380" s="8"/>
      <c r="AB380" s="8"/>
      <c r="AC380" s="7"/>
      <c r="AD380" s="8"/>
      <c r="AE380" s="8"/>
      <c r="AF380" s="7"/>
      <c r="AG380" s="8"/>
      <c r="AH380" s="8"/>
      <c r="AI380" s="8"/>
      <c r="AJ380" s="8"/>
      <c r="AK380" s="8"/>
      <c r="AL380" s="8"/>
      <c r="AM380" s="7"/>
      <c r="AN380" s="8"/>
      <c r="AO380" s="8"/>
      <c r="AP380" s="8"/>
      <c r="AQ380" s="7"/>
      <c r="AR380" s="8"/>
      <c r="AS380" s="8"/>
      <c r="AT380" s="8"/>
      <c r="AU380" s="8"/>
      <c r="AV380" s="8"/>
      <c r="AW380" s="8"/>
      <c r="AX380" s="7"/>
      <c r="AY380" s="8"/>
      <c r="AZ380" s="8"/>
      <c r="BA380" s="8"/>
      <c r="BB380" s="8"/>
      <c r="BC380" s="8"/>
      <c r="BD380" s="8"/>
      <c r="BE380" s="8"/>
      <c r="BF380" s="8"/>
      <c r="BG380" s="8"/>
      <c r="BH380" s="8"/>
      <c r="BI380" s="8"/>
      <c r="BJ380" s="8"/>
      <c r="BK380" s="8"/>
      <c r="BL380" s="8"/>
      <c r="BM380" s="8"/>
      <c r="BN380" s="8"/>
      <c r="BO380" s="8"/>
      <c r="BP380" s="7"/>
      <c r="BQ380" s="8"/>
      <c r="BR380" s="8"/>
      <c r="BS380" s="7"/>
      <c r="BT380" s="8"/>
      <c r="BU380" s="8"/>
    </row>
    <row r="381" spans="2:73" s="2" customFormat="1" x14ac:dyDescent="0.25">
      <c r="B381" s="3"/>
      <c r="C381" s="4"/>
      <c r="D381" s="5"/>
      <c r="E381" s="5"/>
      <c r="F381" s="4"/>
      <c r="G381" s="6"/>
      <c r="H381" s="6"/>
      <c r="L381" s="6"/>
      <c r="O381" s="6"/>
      <c r="R381" s="6"/>
      <c r="V381" s="7"/>
      <c r="W381" s="7"/>
      <c r="X381" s="8"/>
      <c r="Y381" s="8"/>
      <c r="Z381" s="8"/>
      <c r="AA381" s="8"/>
      <c r="AB381" s="8"/>
      <c r="AC381" s="7"/>
      <c r="AD381" s="8"/>
      <c r="AE381" s="8"/>
      <c r="AF381" s="7"/>
      <c r="AG381" s="8"/>
      <c r="AH381" s="8"/>
      <c r="AI381" s="8"/>
      <c r="AJ381" s="8"/>
      <c r="AK381" s="8"/>
      <c r="AL381" s="8"/>
      <c r="AM381" s="7"/>
      <c r="AN381" s="8"/>
      <c r="AO381" s="8"/>
      <c r="AP381" s="8"/>
      <c r="AQ381" s="7"/>
      <c r="AR381" s="8"/>
      <c r="AS381" s="8"/>
      <c r="AT381" s="8"/>
      <c r="AU381" s="8"/>
      <c r="AV381" s="8"/>
      <c r="AW381" s="8"/>
      <c r="AX381" s="7"/>
      <c r="AY381" s="8"/>
      <c r="AZ381" s="8"/>
      <c r="BA381" s="8"/>
      <c r="BB381" s="8"/>
      <c r="BC381" s="8"/>
      <c r="BD381" s="8"/>
      <c r="BE381" s="8"/>
      <c r="BF381" s="8"/>
      <c r="BG381" s="8"/>
      <c r="BH381" s="8"/>
      <c r="BI381" s="8"/>
      <c r="BJ381" s="8"/>
      <c r="BK381" s="8"/>
      <c r="BL381" s="8"/>
      <c r="BM381" s="8"/>
      <c r="BN381" s="8"/>
      <c r="BO381" s="8"/>
      <c r="BP381" s="7"/>
      <c r="BQ381" s="8"/>
      <c r="BR381" s="8"/>
      <c r="BS381" s="7"/>
      <c r="BT381" s="8"/>
      <c r="BU381" s="8"/>
    </row>
    <row r="382" spans="2:73" s="2" customFormat="1" x14ac:dyDescent="0.25">
      <c r="B382" s="3"/>
      <c r="C382" s="4"/>
      <c r="D382" s="5"/>
      <c r="E382" s="5"/>
      <c r="F382" s="4"/>
      <c r="G382" s="6"/>
      <c r="H382" s="6"/>
      <c r="L382" s="6"/>
      <c r="O382" s="6"/>
      <c r="R382" s="6"/>
      <c r="V382" s="7"/>
      <c r="W382" s="7"/>
      <c r="X382" s="8"/>
      <c r="Y382" s="8"/>
      <c r="Z382" s="8"/>
      <c r="AA382" s="8"/>
      <c r="AB382" s="8"/>
      <c r="AC382" s="7"/>
      <c r="AD382" s="8"/>
      <c r="AE382" s="8"/>
      <c r="AF382" s="7"/>
      <c r="AG382" s="8"/>
      <c r="AH382" s="8"/>
      <c r="AI382" s="8"/>
      <c r="AJ382" s="8"/>
      <c r="AK382" s="8"/>
      <c r="AL382" s="8"/>
      <c r="AM382" s="7"/>
      <c r="AN382" s="8"/>
      <c r="AO382" s="8"/>
      <c r="AP382" s="8"/>
      <c r="AQ382" s="7"/>
      <c r="AR382" s="8"/>
      <c r="AS382" s="8"/>
      <c r="AT382" s="8"/>
      <c r="AU382" s="8"/>
      <c r="AV382" s="8"/>
      <c r="AW382" s="8"/>
      <c r="AX382" s="7"/>
      <c r="AY382" s="8"/>
      <c r="AZ382" s="8"/>
      <c r="BA382" s="8"/>
      <c r="BB382" s="8"/>
      <c r="BC382" s="8"/>
      <c r="BD382" s="8"/>
      <c r="BE382" s="8"/>
      <c r="BF382" s="8"/>
      <c r="BG382" s="8"/>
      <c r="BH382" s="8"/>
      <c r="BI382" s="8"/>
      <c r="BJ382" s="8"/>
      <c r="BK382" s="8"/>
      <c r="BL382" s="8"/>
      <c r="BM382" s="8"/>
      <c r="BN382" s="8"/>
      <c r="BO382" s="8"/>
      <c r="BP382" s="7"/>
      <c r="BQ382" s="8"/>
      <c r="BR382" s="8"/>
      <c r="BS382" s="7"/>
      <c r="BT382" s="8"/>
      <c r="BU382" s="8"/>
    </row>
    <row r="383" spans="2:73" s="2" customFormat="1" x14ac:dyDescent="0.25">
      <c r="B383" s="3"/>
      <c r="C383" s="4"/>
      <c r="D383" s="5"/>
      <c r="E383" s="5"/>
      <c r="F383" s="4"/>
      <c r="G383" s="6"/>
      <c r="H383" s="6"/>
      <c r="L383" s="6"/>
      <c r="O383" s="6"/>
      <c r="R383" s="6"/>
      <c r="V383" s="7"/>
      <c r="W383" s="7"/>
      <c r="X383" s="8"/>
      <c r="Y383" s="8"/>
      <c r="Z383" s="8"/>
      <c r="AA383" s="8"/>
      <c r="AB383" s="8"/>
      <c r="AC383" s="7"/>
      <c r="AD383" s="8"/>
      <c r="AE383" s="8"/>
      <c r="AF383" s="7"/>
      <c r="AG383" s="8"/>
      <c r="AH383" s="8"/>
      <c r="AI383" s="8"/>
      <c r="AJ383" s="8"/>
      <c r="AK383" s="8"/>
      <c r="AL383" s="8"/>
      <c r="AM383" s="7"/>
      <c r="AN383" s="8"/>
      <c r="AO383" s="8"/>
      <c r="AP383" s="8"/>
      <c r="AQ383" s="7"/>
      <c r="AR383" s="8"/>
      <c r="AS383" s="8"/>
      <c r="AT383" s="8"/>
      <c r="AU383" s="8"/>
      <c r="AV383" s="8"/>
      <c r="AW383" s="8"/>
      <c r="AX383" s="7"/>
      <c r="AY383" s="8"/>
      <c r="AZ383" s="8"/>
      <c r="BA383" s="8"/>
      <c r="BB383" s="8"/>
      <c r="BC383" s="8"/>
      <c r="BD383" s="8"/>
      <c r="BE383" s="8"/>
      <c r="BF383" s="8"/>
      <c r="BG383" s="8"/>
      <c r="BH383" s="8"/>
      <c r="BI383" s="8"/>
      <c r="BJ383" s="8"/>
      <c r="BK383" s="8"/>
      <c r="BL383" s="8"/>
      <c r="BM383" s="8"/>
      <c r="BN383" s="8"/>
      <c r="BO383" s="8"/>
      <c r="BP383" s="7"/>
      <c r="BQ383" s="8"/>
      <c r="BR383" s="8"/>
      <c r="BS383" s="7"/>
      <c r="BT383" s="8"/>
      <c r="BU383" s="8"/>
    </row>
    <row r="384" spans="2:73" s="2" customFormat="1" x14ac:dyDescent="0.25">
      <c r="B384" s="3"/>
      <c r="C384" s="4"/>
      <c r="D384" s="5"/>
      <c r="E384" s="5"/>
      <c r="F384" s="4"/>
      <c r="G384" s="6"/>
      <c r="H384" s="6"/>
      <c r="L384" s="6"/>
      <c r="O384" s="6"/>
      <c r="R384" s="6"/>
      <c r="V384" s="7"/>
      <c r="W384" s="7"/>
      <c r="X384" s="8"/>
      <c r="Y384" s="8"/>
      <c r="Z384" s="8"/>
      <c r="AA384" s="8"/>
      <c r="AB384" s="8"/>
      <c r="AC384" s="7"/>
      <c r="AD384" s="8"/>
      <c r="AE384" s="8"/>
      <c r="AF384" s="7"/>
      <c r="AG384" s="8"/>
      <c r="AH384" s="8"/>
      <c r="AI384" s="8"/>
      <c r="AJ384" s="8"/>
      <c r="AK384" s="8"/>
      <c r="AL384" s="8"/>
      <c r="AM384" s="7"/>
      <c r="AN384" s="8"/>
      <c r="AO384" s="8"/>
      <c r="AP384" s="8"/>
      <c r="AQ384" s="7"/>
      <c r="AR384" s="8"/>
      <c r="AS384" s="8"/>
      <c r="AT384" s="8"/>
      <c r="AU384" s="8"/>
      <c r="AV384" s="8"/>
      <c r="AW384" s="8"/>
      <c r="AX384" s="7"/>
      <c r="AY384" s="8"/>
      <c r="AZ384" s="8"/>
      <c r="BA384" s="8"/>
      <c r="BB384" s="8"/>
      <c r="BC384" s="8"/>
      <c r="BD384" s="8"/>
      <c r="BE384" s="8"/>
      <c r="BF384" s="8"/>
      <c r="BG384" s="8"/>
      <c r="BH384" s="8"/>
      <c r="BI384" s="8"/>
      <c r="BJ384" s="8"/>
      <c r="BK384" s="8"/>
      <c r="BL384" s="8"/>
      <c r="BM384" s="8"/>
      <c r="BN384" s="8"/>
      <c r="BO384" s="8"/>
      <c r="BP384" s="7"/>
      <c r="BQ384" s="8"/>
      <c r="BR384" s="8"/>
      <c r="BS384" s="7"/>
      <c r="BT384" s="8"/>
      <c r="BU384" s="8"/>
    </row>
    <row r="385" spans="2:73" s="2" customFormat="1" x14ac:dyDescent="0.25">
      <c r="B385" s="3"/>
      <c r="C385" s="4"/>
      <c r="D385" s="5"/>
      <c r="E385" s="5"/>
      <c r="F385" s="4"/>
      <c r="G385" s="6"/>
      <c r="H385" s="6"/>
      <c r="L385" s="6"/>
      <c r="O385" s="6"/>
      <c r="R385" s="6"/>
      <c r="V385" s="7"/>
      <c r="W385" s="7"/>
      <c r="X385" s="8"/>
      <c r="Y385" s="8"/>
      <c r="Z385" s="8"/>
      <c r="AA385" s="8"/>
      <c r="AB385" s="8"/>
      <c r="AC385" s="7"/>
      <c r="AD385" s="8"/>
      <c r="AE385" s="8"/>
      <c r="AF385" s="7"/>
      <c r="AG385" s="8"/>
      <c r="AH385" s="8"/>
      <c r="AI385" s="8"/>
      <c r="AJ385" s="8"/>
      <c r="AK385" s="8"/>
      <c r="AL385" s="8"/>
      <c r="AM385" s="7"/>
      <c r="AN385" s="8"/>
      <c r="AO385" s="8"/>
      <c r="AP385" s="8"/>
      <c r="AQ385" s="7"/>
      <c r="AR385" s="8"/>
      <c r="AS385" s="8"/>
      <c r="AT385" s="8"/>
      <c r="AU385" s="8"/>
      <c r="AV385" s="8"/>
      <c r="AW385" s="8"/>
      <c r="AX385" s="7"/>
      <c r="AY385" s="8"/>
      <c r="AZ385" s="8"/>
      <c r="BA385" s="8"/>
      <c r="BB385" s="8"/>
      <c r="BC385" s="8"/>
      <c r="BD385" s="8"/>
      <c r="BE385" s="8"/>
      <c r="BF385" s="8"/>
      <c r="BG385" s="8"/>
      <c r="BH385" s="8"/>
      <c r="BI385" s="8"/>
      <c r="BJ385" s="8"/>
      <c r="BK385" s="8"/>
      <c r="BL385" s="8"/>
      <c r="BM385" s="8"/>
      <c r="BN385" s="8"/>
      <c r="BO385" s="8"/>
      <c r="BP385" s="7"/>
      <c r="BQ385" s="8"/>
      <c r="BR385" s="8"/>
      <c r="BS385" s="7"/>
      <c r="BT385" s="8"/>
      <c r="BU385" s="8"/>
    </row>
    <row r="386" spans="2:73" s="2" customFormat="1" x14ac:dyDescent="0.25">
      <c r="B386" s="3"/>
      <c r="C386" s="4"/>
      <c r="D386" s="5"/>
      <c r="E386" s="5"/>
      <c r="F386" s="4"/>
      <c r="G386" s="6"/>
      <c r="H386" s="6"/>
      <c r="L386" s="6"/>
      <c r="O386" s="6"/>
      <c r="R386" s="6"/>
      <c r="V386" s="7"/>
      <c r="W386" s="7"/>
      <c r="X386" s="8"/>
      <c r="Y386" s="8"/>
      <c r="Z386" s="8"/>
      <c r="AA386" s="8"/>
      <c r="AB386" s="8"/>
      <c r="AC386" s="7"/>
      <c r="AD386" s="8"/>
      <c r="AE386" s="8"/>
      <c r="AF386" s="7"/>
      <c r="AG386" s="8"/>
      <c r="AH386" s="8"/>
      <c r="AI386" s="8"/>
      <c r="AJ386" s="8"/>
      <c r="AK386" s="8"/>
      <c r="AL386" s="8"/>
      <c r="AM386" s="7"/>
      <c r="AN386" s="8"/>
      <c r="AO386" s="8"/>
      <c r="AP386" s="8"/>
      <c r="AQ386" s="7"/>
      <c r="AR386" s="8"/>
      <c r="AS386" s="8"/>
      <c r="AT386" s="8"/>
      <c r="AU386" s="8"/>
      <c r="AV386" s="8"/>
      <c r="AW386" s="8"/>
      <c r="AX386" s="7"/>
      <c r="AY386" s="8"/>
      <c r="AZ386" s="8"/>
      <c r="BA386" s="8"/>
      <c r="BB386" s="8"/>
      <c r="BC386" s="8"/>
      <c r="BD386" s="8"/>
      <c r="BE386" s="8"/>
      <c r="BF386" s="8"/>
      <c r="BG386" s="8"/>
      <c r="BH386" s="8"/>
      <c r="BI386" s="8"/>
      <c r="BJ386" s="8"/>
      <c r="BK386" s="8"/>
      <c r="BL386" s="8"/>
      <c r="BM386" s="8"/>
      <c r="BN386" s="8"/>
      <c r="BO386" s="8"/>
      <c r="BP386" s="7"/>
      <c r="BQ386" s="8"/>
      <c r="BR386" s="8"/>
      <c r="BS386" s="7"/>
      <c r="BT386" s="8"/>
      <c r="BU386" s="8"/>
    </row>
    <row r="387" spans="2:73" s="2" customFormat="1" x14ac:dyDescent="0.25">
      <c r="B387" s="3"/>
      <c r="C387" s="4"/>
      <c r="D387" s="5"/>
      <c r="E387" s="5"/>
      <c r="F387" s="4"/>
      <c r="G387" s="6"/>
      <c r="H387" s="6"/>
      <c r="L387" s="6"/>
      <c r="O387" s="6"/>
      <c r="R387" s="6"/>
      <c r="V387" s="7"/>
      <c r="W387" s="7"/>
      <c r="X387" s="8"/>
      <c r="Y387" s="8"/>
      <c r="Z387" s="8"/>
      <c r="AA387" s="8"/>
      <c r="AB387" s="8"/>
      <c r="AC387" s="7"/>
      <c r="AD387" s="8"/>
      <c r="AE387" s="8"/>
      <c r="AF387" s="7"/>
      <c r="AG387" s="8"/>
      <c r="AH387" s="8"/>
      <c r="AI387" s="8"/>
      <c r="AJ387" s="8"/>
      <c r="AK387" s="8"/>
      <c r="AL387" s="8"/>
      <c r="AM387" s="7"/>
      <c r="AN387" s="8"/>
      <c r="AO387" s="8"/>
      <c r="AP387" s="8"/>
      <c r="AQ387" s="7"/>
      <c r="AR387" s="8"/>
      <c r="AS387" s="8"/>
      <c r="AT387" s="8"/>
      <c r="AU387" s="8"/>
      <c r="AV387" s="8"/>
      <c r="AW387" s="8"/>
      <c r="AX387" s="7"/>
      <c r="AY387" s="8"/>
      <c r="AZ387" s="8"/>
      <c r="BA387" s="8"/>
      <c r="BB387" s="8"/>
      <c r="BC387" s="8"/>
      <c r="BD387" s="8"/>
      <c r="BE387" s="8"/>
      <c r="BF387" s="8"/>
      <c r="BG387" s="8"/>
      <c r="BH387" s="8"/>
      <c r="BI387" s="8"/>
      <c r="BJ387" s="8"/>
      <c r="BK387" s="8"/>
      <c r="BL387" s="8"/>
      <c r="BM387" s="8"/>
      <c r="BN387" s="8"/>
      <c r="BO387" s="8"/>
      <c r="BP387" s="7"/>
      <c r="BQ387" s="8"/>
      <c r="BR387" s="8"/>
      <c r="BS387" s="7"/>
      <c r="BT387" s="8"/>
      <c r="BU387" s="8"/>
    </row>
    <row r="388" spans="2:73" s="2" customFormat="1" x14ac:dyDescent="0.25">
      <c r="B388" s="3"/>
      <c r="C388" s="4"/>
      <c r="D388" s="5"/>
      <c r="E388" s="5"/>
      <c r="F388" s="4"/>
      <c r="G388" s="6"/>
      <c r="H388" s="6"/>
      <c r="L388" s="6"/>
      <c r="O388" s="6"/>
      <c r="R388" s="6"/>
      <c r="V388" s="7"/>
      <c r="W388" s="7"/>
      <c r="X388" s="8"/>
      <c r="Y388" s="8"/>
      <c r="Z388" s="8"/>
      <c r="AA388" s="8"/>
      <c r="AB388" s="8"/>
      <c r="AC388" s="7"/>
      <c r="AD388" s="8"/>
      <c r="AE388" s="8"/>
      <c r="AF388" s="7"/>
      <c r="AG388" s="8"/>
      <c r="AH388" s="8"/>
      <c r="AI388" s="8"/>
      <c r="AJ388" s="8"/>
      <c r="AK388" s="8"/>
      <c r="AL388" s="8"/>
      <c r="AM388" s="7"/>
      <c r="AN388" s="8"/>
      <c r="AO388" s="8"/>
      <c r="AP388" s="8"/>
      <c r="AQ388" s="7"/>
      <c r="AR388" s="8"/>
      <c r="AS388" s="8"/>
      <c r="AT388" s="8"/>
      <c r="AU388" s="8"/>
      <c r="AV388" s="8"/>
      <c r="AW388" s="8"/>
      <c r="AX388" s="7"/>
      <c r="AY388" s="8"/>
      <c r="AZ388" s="8"/>
      <c r="BA388" s="8"/>
      <c r="BB388" s="8"/>
      <c r="BC388" s="8"/>
      <c r="BD388" s="8"/>
      <c r="BE388" s="8"/>
      <c r="BF388" s="8"/>
      <c r="BG388" s="8"/>
      <c r="BH388" s="8"/>
      <c r="BI388" s="8"/>
      <c r="BJ388" s="8"/>
      <c r="BK388" s="8"/>
      <c r="BL388" s="8"/>
      <c r="BM388" s="8"/>
      <c r="BN388" s="8"/>
      <c r="BO388" s="8"/>
      <c r="BP388" s="7"/>
      <c r="BQ388" s="8"/>
      <c r="BR388" s="8"/>
      <c r="BS388" s="7"/>
      <c r="BT388" s="8"/>
      <c r="BU388" s="8"/>
    </row>
    <row r="389" spans="2:73" s="2" customFormat="1" x14ac:dyDescent="0.25">
      <c r="B389" s="3"/>
      <c r="C389" s="4"/>
      <c r="D389" s="5"/>
      <c r="E389" s="5"/>
      <c r="F389" s="4"/>
      <c r="G389" s="6"/>
      <c r="H389" s="6"/>
      <c r="L389" s="6"/>
      <c r="O389" s="6"/>
      <c r="R389" s="6"/>
      <c r="V389" s="7"/>
      <c r="W389" s="7"/>
      <c r="X389" s="8"/>
      <c r="Y389" s="8"/>
      <c r="Z389" s="8"/>
      <c r="AA389" s="8"/>
      <c r="AB389" s="8"/>
      <c r="AC389" s="7"/>
      <c r="AD389" s="8"/>
      <c r="AE389" s="8"/>
      <c r="AF389" s="7"/>
      <c r="AG389" s="8"/>
      <c r="AH389" s="8"/>
      <c r="AI389" s="8"/>
      <c r="AJ389" s="8"/>
      <c r="AK389" s="8"/>
      <c r="AL389" s="8"/>
      <c r="AM389" s="7"/>
      <c r="AN389" s="8"/>
      <c r="AO389" s="8"/>
      <c r="AP389" s="8"/>
      <c r="AQ389" s="7"/>
      <c r="AR389" s="8"/>
      <c r="AS389" s="8"/>
      <c r="AT389" s="8"/>
      <c r="AU389" s="8"/>
      <c r="AV389" s="8"/>
      <c r="AW389" s="8"/>
      <c r="AX389" s="7"/>
      <c r="AY389" s="8"/>
      <c r="AZ389" s="8"/>
      <c r="BA389" s="8"/>
      <c r="BB389" s="8"/>
      <c r="BC389" s="8"/>
      <c r="BD389" s="8"/>
      <c r="BE389" s="8"/>
      <c r="BF389" s="8"/>
      <c r="BG389" s="8"/>
      <c r="BH389" s="8"/>
      <c r="BI389" s="8"/>
      <c r="BJ389" s="8"/>
      <c r="BK389" s="8"/>
      <c r="BL389" s="8"/>
      <c r="BM389" s="8"/>
      <c r="BN389" s="8"/>
      <c r="BO389" s="8"/>
      <c r="BP389" s="7"/>
      <c r="BQ389" s="8"/>
      <c r="BR389" s="8"/>
      <c r="BS389" s="7"/>
      <c r="BT389" s="8"/>
      <c r="BU389" s="8"/>
    </row>
    <row r="390" spans="2:73" s="2" customFormat="1" x14ac:dyDescent="0.25">
      <c r="B390" s="3"/>
      <c r="C390" s="4"/>
      <c r="D390" s="5"/>
      <c r="E390" s="5"/>
      <c r="F390" s="4"/>
      <c r="G390" s="6"/>
      <c r="H390" s="6"/>
      <c r="L390" s="6"/>
      <c r="O390" s="6"/>
      <c r="R390" s="6"/>
      <c r="V390" s="7"/>
      <c r="W390" s="7"/>
      <c r="X390" s="8"/>
      <c r="Y390" s="8"/>
      <c r="Z390" s="8"/>
      <c r="AA390" s="8"/>
      <c r="AB390" s="8"/>
      <c r="AC390" s="7"/>
      <c r="AD390" s="8"/>
      <c r="AE390" s="8"/>
      <c r="AF390" s="7"/>
      <c r="AG390" s="8"/>
      <c r="AH390" s="8"/>
      <c r="AI390" s="8"/>
      <c r="AJ390" s="8"/>
      <c r="AK390" s="8"/>
      <c r="AL390" s="8"/>
      <c r="AM390" s="7"/>
      <c r="AN390" s="8"/>
      <c r="AO390" s="8"/>
      <c r="AP390" s="8"/>
      <c r="AQ390" s="7"/>
      <c r="AR390" s="8"/>
      <c r="AS390" s="8"/>
      <c r="AT390" s="8"/>
      <c r="AU390" s="8"/>
      <c r="AV390" s="8"/>
      <c r="AW390" s="8"/>
      <c r="AX390" s="7"/>
      <c r="AY390" s="8"/>
      <c r="AZ390" s="8"/>
      <c r="BA390" s="8"/>
      <c r="BB390" s="8"/>
      <c r="BC390" s="8"/>
      <c r="BD390" s="8"/>
      <c r="BE390" s="8"/>
      <c r="BF390" s="8"/>
      <c r="BG390" s="8"/>
      <c r="BH390" s="8"/>
      <c r="BI390" s="8"/>
      <c r="BJ390" s="8"/>
      <c r="BK390" s="8"/>
      <c r="BL390" s="8"/>
      <c r="BM390" s="8"/>
      <c r="BN390" s="8"/>
      <c r="BO390" s="8"/>
      <c r="BP390" s="7"/>
      <c r="BQ390" s="8"/>
      <c r="BR390" s="8"/>
      <c r="BS390" s="7"/>
      <c r="BT390" s="8"/>
      <c r="BU390" s="8"/>
    </row>
    <row r="391" spans="2:73" s="2" customFormat="1" x14ac:dyDescent="0.25">
      <c r="B391" s="3"/>
      <c r="C391" s="4"/>
      <c r="D391" s="5"/>
      <c r="E391" s="5"/>
      <c r="F391" s="4"/>
      <c r="G391" s="6"/>
      <c r="H391" s="6"/>
      <c r="L391" s="6"/>
      <c r="O391" s="6"/>
      <c r="R391" s="6"/>
      <c r="V391" s="7"/>
      <c r="W391" s="7"/>
      <c r="X391" s="8"/>
      <c r="Y391" s="8"/>
      <c r="Z391" s="8"/>
      <c r="AA391" s="8"/>
      <c r="AB391" s="8"/>
      <c r="AC391" s="7"/>
      <c r="AD391" s="8"/>
      <c r="AE391" s="8"/>
      <c r="AF391" s="7"/>
      <c r="AG391" s="8"/>
      <c r="AH391" s="8"/>
      <c r="AI391" s="8"/>
      <c r="AJ391" s="8"/>
      <c r="AK391" s="8"/>
      <c r="AL391" s="8"/>
      <c r="AM391" s="7"/>
      <c r="AN391" s="8"/>
      <c r="AO391" s="8"/>
      <c r="AP391" s="8"/>
      <c r="AQ391" s="7"/>
      <c r="AR391" s="8"/>
      <c r="AS391" s="8"/>
      <c r="AT391" s="8"/>
      <c r="AU391" s="8"/>
      <c r="AV391" s="8"/>
      <c r="AW391" s="8"/>
      <c r="AX391" s="7"/>
      <c r="AY391" s="8"/>
      <c r="AZ391" s="8"/>
      <c r="BA391" s="8"/>
      <c r="BB391" s="8"/>
      <c r="BC391" s="8"/>
      <c r="BD391" s="8"/>
      <c r="BE391" s="8"/>
      <c r="BF391" s="8"/>
      <c r="BG391" s="8"/>
      <c r="BH391" s="8"/>
      <c r="BI391" s="8"/>
      <c r="BJ391" s="8"/>
      <c r="BK391" s="8"/>
      <c r="BL391" s="8"/>
      <c r="BM391" s="8"/>
      <c r="BN391" s="8"/>
      <c r="BO391" s="8"/>
      <c r="BP391" s="7"/>
      <c r="BQ391" s="8"/>
      <c r="BR391" s="8"/>
      <c r="BS391" s="7"/>
      <c r="BT391" s="8"/>
      <c r="BU391" s="8"/>
    </row>
    <row r="392" spans="2:73" s="2" customFormat="1" x14ac:dyDescent="0.25">
      <c r="B392" s="3"/>
      <c r="C392" s="4"/>
      <c r="D392" s="5"/>
      <c r="E392" s="5"/>
      <c r="F392" s="4"/>
      <c r="G392" s="6"/>
      <c r="H392" s="6"/>
      <c r="L392" s="6"/>
      <c r="O392" s="6"/>
      <c r="R392" s="6"/>
      <c r="V392" s="7"/>
      <c r="W392" s="7"/>
      <c r="X392" s="8"/>
      <c r="Y392" s="8"/>
      <c r="Z392" s="8"/>
      <c r="AA392" s="8"/>
      <c r="AB392" s="8"/>
      <c r="AC392" s="7"/>
      <c r="AD392" s="8"/>
      <c r="AE392" s="8"/>
      <c r="AF392" s="7"/>
      <c r="AG392" s="8"/>
      <c r="AH392" s="8"/>
      <c r="AI392" s="8"/>
      <c r="AJ392" s="8"/>
      <c r="AK392" s="8"/>
      <c r="AL392" s="8"/>
      <c r="AM392" s="7"/>
      <c r="AN392" s="8"/>
      <c r="AO392" s="8"/>
      <c r="AP392" s="8"/>
      <c r="AQ392" s="7"/>
      <c r="AR392" s="8"/>
      <c r="AS392" s="8"/>
      <c r="AT392" s="8"/>
      <c r="AU392" s="8"/>
      <c r="AV392" s="8"/>
      <c r="AW392" s="8"/>
      <c r="AX392" s="7"/>
      <c r="AY392" s="8"/>
      <c r="AZ392" s="8"/>
      <c r="BA392" s="8"/>
      <c r="BB392" s="8"/>
      <c r="BC392" s="8"/>
      <c r="BD392" s="8"/>
      <c r="BE392" s="8"/>
      <c r="BF392" s="8"/>
      <c r="BG392" s="8"/>
      <c r="BH392" s="8"/>
      <c r="BI392" s="8"/>
      <c r="BJ392" s="8"/>
      <c r="BK392" s="8"/>
      <c r="BL392" s="8"/>
      <c r="BM392" s="8"/>
      <c r="BN392" s="8"/>
      <c r="BO392" s="8"/>
      <c r="BP392" s="7"/>
      <c r="BQ392" s="8"/>
      <c r="BR392" s="8"/>
      <c r="BS392" s="7"/>
      <c r="BT392" s="8"/>
      <c r="BU392" s="8"/>
    </row>
    <row r="393" spans="2:73" s="2" customFormat="1" x14ac:dyDescent="0.25">
      <c r="B393" s="3"/>
      <c r="C393" s="4"/>
      <c r="D393" s="5"/>
      <c r="E393" s="5"/>
      <c r="F393" s="4"/>
      <c r="G393" s="6"/>
      <c r="H393" s="6"/>
      <c r="L393" s="6"/>
      <c r="O393" s="6"/>
      <c r="R393" s="6"/>
      <c r="V393" s="7"/>
      <c r="W393" s="7"/>
      <c r="X393" s="8"/>
      <c r="Y393" s="8"/>
      <c r="Z393" s="8"/>
      <c r="AA393" s="8"/>
      <c r="AB393" s="8"/>
      <c r="AC393" s="7"/>
      <c r="AD393" s="8"/>
      <c r="AE393" s="8"/>
      <c r="AF393" s="7"/>
      <c r="AG393" s="8"/>
      <c r="AH393" s="8"/>
      <c r="AI393" s="8"/>
      <c r="AJ393" s="8"/>
      <c r="AK393" s="8"/>
      <c r="AL393" s="8"/>
      <c r="AM393" s="7"/>
      <c r="AN393" s="8"/>
      <c r="AO393" s="8"/>
      <c r="AP393" s="8"/>
      <c r="AQ393" s="7"/>
      <c r="AR393" s="8"/>
      <c r="AS393" s="8"/>
      <c r="AT393" s="8"/>
      <c r="AU393" s="8"/>
      <c r="AV393" s="8"/>
      <c r="AW393" s="8"/>
      <c r="AX393" s="7"/>
      <c r="AY393" s="8"/>
      <c r="AZ393" s="8"/>
      <c r="BA393" s="8"/>
      <c r="BB393" s="8"/>
      <c r="BC393" s="8"/>
      <c r="BD393" s="8"/>
      <c r="BE393" s="8"/>
      <c r="BF393" s="8"/>
      <c r="BG393" s="8"/>
      <c r="BH393" s="8"/>
      <c r="BI393" s="8"/>
      <c r="BJ393" s="8"/>
      <c r="BK393" s="8"/>
      <c r="BL393" s="8"/>
      <c r="BM393" s="8"/>
      <c r="BN393" s="8"/>
      <c r="BO393" s="8"/>
      <c r="BP393" s="7"/>
      <c r="BQ393" s="8"/>
      <c r="BR393" s="8"/>
      <c r="BS393" s="7"/>
      <c r="BT393" s="8"/>
      <c r="BU393" s="8"/>
    </row>
    <row r="394" spans="2:73" s="2" customFormat="1" x14ac:dyDescent="0.25">
      <c r="B394" s="3"/>
      <c r="C394" s="4"/>
      <c r="D394" s="5"/>
      <c r="E394" s="5"/>
      <c r="F394" s="4"/>
      <c r="G394" s="6"/>
      <c r="H394" s="6"/>
      <c r="L394" s="6"/>
      <c r="O394" s="6"/>
      <c r="R394" s="6"/>
      <c r="V394" s="7"/>
      <c r="W394" s="7"/>
      <c r="X394" s="8"/>
      <c r="Y394" s="8"/>
      <c r="Z394" s="8"/>
      <c r="AA394" s="8"/>
      <c r="AB394" s="8"/>
      <c r="AC394" s="7"/>
      <c r="AD394" s="8"/>
      <c r="AE394" s="8"/>
      <c r="AF394" s="7"/>
      <c r="AG394" s="8"/>
      <c r="AH394" s="8"/>
      <c r="AI394" s="8"/>
      <c r="AJ394" s="8"/>
      <c r="AK394" s="8"/>
      <c r="AL394" s="8"/>
      <c r="AM394" s="7"/>
      <c r="AN394" s="8"/>
      <c r="AO394" s="8"/>
      <c r="AP394" s="8"/>
      <c r="AQ394" s="7"/>
      <c r="AR394" s="8"/>
      <c r="AS394" s="8"/>
      <c r="AT394" s="8"/>
      <c r="AU394" s="8"/>
      <c r="AV394" s="8"/>
      <c r="AW394" s="8"/>
      <c r="AX394" s="7"/>
      <c r="AY394" s="8"/>
      <c r="AZ394" s="8"/>
      <c r="BA394" s="8"/>
      <c r="BB394" s="8"/>
      <c r="BC394" s="8"/>
      <c r="BD394" s="8"/>
      <c r="BE394" s="8"/>
      <c r="BF394" s="8"/>
      <c r="BG394" s="8"/>
      <c r="BH394" s="8"/>
      <c r="BI394" s="8"/>
      <c r="BJ394" s="8"/>
      <c r="BK394" s="8"/>
      <c r="BL394" s="8"/>
      <c r="BM394" s="8"/>
      <c r="BN394" s="8"/>
      <c r="BO394" s="8"/>
      <c r="BP394" s="7"/>
      <c r="BQ394" s="8"/>
      <c r="BR394" s="8"/>
      <c r="BS394" s="7"/>
      <c r="BT394" s="8"/>
      <c r="BU394" s="8"/>
    </row>
    <row r="395" spans="2:73" s="2" customFormat="1" x14ac:dyDescent="0.25">
      <c r="B395" s="3"/>
      <c r="C395" s="4"/>
      <c r="D395" s="5"/>
      <c r="E395" s="5"/>
      <c r="F395" s="4"/>
      <c r="G395" s="6"/>
      <c r="H395" s="6"/>
      <c r="L395" s="6"/>
      <c r="O395" s="6"/>
      <c r="R395" s="6"/>
      <c r="V395" s="7"/>
      <c r="W395" s="7"/>
      <c r="X395" s="8"/>
      <c r="Y395" s="8"/>
      <c r="Z395" s="8"/>
      <c r="AA395" s="8"/>
      <c r="AB395" s="8"/>
      <c r="AC395" s="7"/>
      <c r="AD395" s="8"/>
      <c r="AE395" s="8"/>
      <c r="AF395" s="7"/>
      <c r="AG395" s="8"/>
      <c r="AH395" s="8"/>
      <c r="AI395" s="8"/>
      <c r="AJ395" s="8"/>
      <c r="AK395" s="8"/>
      <c r="AL395" s="8"/>
      <c r="AM395" s="7"/>
      <c r="AN395" s="8"/>
      <c r="AO395" s="8"/>
      <c r="AP395" s="8"/>
      <c r="AQ395" s="7"/>
      <c r="AR395" s="8"/>
      <c r="AS395" s="8"/>
      <c r="AT395" s="8"/>
      <c r="AU395" s="8"/>
      <c r="AV395" s="8"/>
      <c r="AW395" s="8"/>
      <c r="AX395" s="7"/>
      <c r="AY395" s="8"/>
      <c r="AZ395" s="8"/>
      <c r="BA395" s="8"/>
      <c r="BB395" s="8"/>
      <c r="BC395" s="8"/>
      <c r="BD395" s="8"/>
      <c r="BE395" s="8"/>
      <c r="BF395" s="8"/>
      <c r="BG395" s="8"/>
      <c r="BH395" s="8"/>
      <c r="BI395" s="8"/>
      <c r="BJ395" s="8"/>
      <c r="BK395" s="8"/>
      <c r="BL395" s="8"/>
      <c r="BM395" s="8"/>
      <c r="BN395" s="8"/>
      <c r="BO395" s="8"/>
      <c r="BP395" s="7"/>
      <c r="BQ395" s="8"/>
      <c r="BR395" s="8"/>
      <c r="BS395" s="7"/>
      <c r="BT395" s="8"/>
      <c r="BU395" s="8"/>
    </row>
    <row r="396" spans="2:73" s="2" customFormat="1" x14ac:dyDescent="0.25">
      <c r="B396" s="3"/>
      <c r="C396" s="4"/>
      <c r="D396" s="5"/>
      <c r="E396" s="5"/>
      <c r="F396" s="4"/>
      <c r="G396" s="6"/>
      <c r="H396" s="6"/>
      <c r="L396" s="6"/>
      <c r="O396" s="6"/>
      <c r="R396" s="6"/>
      <c r="V396" s="7"/>
      <c r="W396" s="7"/>
      <c r="X396" s="8"/>
      <c r="Y396" s="8"/>
      <c r="Z396" s="8"/>
      <c r="AA396" s="8"/>
      <c r="AB396" s="8"/>
      <c r="AC396" s="7"/>
      <c r="AD396" s="8"/>
      <c r="AE396" s="8"/>
      <c r="AF396" s="7"/>
      <c r="AG396" s="8"/>
      <c r="AH396" s="8"/>
      <c r="AI396" s="8"/>
      <c r="AJ396" s="8"/>
      <c r="AK396" s="8"/>
      <c r="AL396" s="8"/>
      <c r="AM396" s="7"/>
      <c r="AN396" s="8"/>
      <c r="AO396" s="8"/>
      <c r="AP396" s="8"/>
      <c r="AQ396" s="7"/>
      <c r="AR396" s="8"/>
      <c r="AS396" s="8"/>
      <c r="AT396" s="8"/>
      <c r="AU396" s="8"/>
      <c r="AV396" s="8"/>
      <c r="AW396" s="8"/>
      <c r="AX396" s="7"/>
      <c r="AY396" s="8"/>
      <c r="AZ396" s="8"/>
      <c r="BA396" s="8"/>
      <c r="BB396" s="8"/>
      <c r="BC396" s="8"/>
      <c r="BD396" s="8"/>
      <c r="BE396" s="8"/>
      <c r="BF396" s="8"/>
      <c r="BG396" s="8"/>
      <c r="BH396" s="8"/>
      <c r="BI396" s="8"/>
      <c r="BJ396" s="8"/>
      <c r="BK396" s="8"/>
      <c r="BL396" s="8"/>
      <c r="BM396" s="8"/>
      <c r="BN396" s="8"/>
      <c r="BO396" s="8"/>
      <c r="BP396" s="7"/>
      <c r="BQ396" s="8"/>
      <c r="BR396" s="8"/>
      <c r="BS396" s="7"/>
      <c r="BT396" s="8"/>
      <c r="BU396" s="8"/>
    </row>
    <row r="397" spans="2:73" s="2" customFormat="1" x14ac:dyDescent="0.25">
      <c r="B397" s="3"/>
      <c r="C397" s="4"/>
      <c r="D397" s="5"/>
      <c r="E397" s="5"/>
      <c r="F397" s="4"/>
      <c r="G397" s="6"/>
      <c r="H397" s="6"/>
      <c r="L397" s="6"/>
      <c r="O397" s="6"/>
      <c r="R397" s="6"/>
      <c r="V397" s="7"/>
      <c r="W397" s="7"/>
      <c r="X397" s="8"/>
      <c r="Y397" s="8"/>
      <c r="Z397" s="8"/>
      <c r="AA397" s="8"/>
      <c r="AB397" s="8"/>
      <c r="AC397" s="7"/>
      <c r="AD397" s="8"/>
      <c r="AE397" s="8"/>
      <c r="AF397" s="7"/>
      <c r="AG397" s="8"/>
      <c r="AH397" s="8"/>
      <c r="AI397" s="8"/>
      <c r="AJ397" s="8"/>
      <c r="AK397" s="8"/>
      <c r="AL397" s="8"/>
      <c r="AM397" s="7"/>
      <c r="AN397" s="8"/>
      <c r="AO397" s="8"/>
      <c r="AP397" s="8"/>
      <c r="AQ397" s="7"/>
      <c r="AR397" s="8"/>
      <c r="AS397" s="8"/>
      <c r="AT397" s="8"/>
      <c r="AU397" s="8"/>
      <c r="AV397" s="8"/>
      <c r="AW397" s="8"/>
      <c r="AX397" s="7"/>
      <c r="AY397" s="8"/>
      <c r="AZ397" s="8"/>
      <c r="BA397" s="8"/>
      <c r="BB397" s="8"/>
      <c r="BC397" s="8"/>
      <c r="BD397" s="8"/>
      <c r="BE397" s="8"/>
      <c r="BF397" s="8"/>
      <c r="BG397" s="8"/>
      <c r="BH397" s="8"/>
      <c r="BI397" s="8"/>
      <c r="BJ397" s="8"/>
      <c r="BK397" s="8"/>
      <c r="BL397" s="8"/>
      <c r="BM397" s="8"/>
      <c r="BN397" s="8"/>
      <c r="BO397" s="8"/>
      <c r="BP397" s="7"/>
      <c r="BQ397" s="8"/>
      <c r="BR397" s="8"/>
      <c r="BS397" s="7"/>
      <c r="BT397" s="8"/>
      <c r="BU397" s="8"/>
    </row>
    <row r="398" spans="2:73" s="2" customFormat="1" x14ac:dyDescent="0.25">
      <c r="B398" s="3"/>
      <c r="C398" s="4"/>
      <c r="D398" s="5"/>
      <c r="E398" s="5"/>
      <c r="F398" s="4"/>
      <c r="G398" s="6"/>
      <c r="H398" s="6"/>
      <c r="L398" s="6"/>
      <c r="O398" s="6"/>
      <c r="R398" s="6"/>
      <c r="V398" s="7"/>
      <c r="W398" s="7"/>
      <c r="X398" s="8"/>
      <c r="Y398" s="8"/>
      <c r="Z398" s="8"/>
      <c r="AA398" s="8"/>
      <c r="AB398" s="8"/>
      <c r="AC398" s="7"/>
      <c r="AD398" s="8"/>
      <c r="AE398" s="8"/>
      <c r="AF398" s="7"/>
      <c r="AG398" s="8"/>
      <c r="AH398" s="8"/>
      <c r="AI398" s="8"/>
      <c r="AJ398" s="8"/>
      <c r="AK398" s="8"/>
      <c r="AL398" s="8"/>
      <c r="AM398" s="7"/>
      <c r="AN398" s="8"/>
      <c r="AO398" s="8"/>
      <c r="AP398" s="8"/>
      <c r="AQ398" s="7"/>
      <c r="AR398" s="8"/>
      <c r="AS398" s="8"/>
      <c r="AT398" s="8"/>
      <c r="AU398" s="8"/>
      <c r="AV398" s="8"/>
      <c r="AW398" s="8"/>
      <c r="AX398" s="7"/>
      <c r="AY398" s="8"/>
      <c r="AZ398" s="8"/>
      <c r="BA398" s="8"/>
      <c r="BB398" s="8"/>
      <c r="BC398" s="8"/>
      <c r="BD398" s="8"/>
      <c r="BE398" s="8"/>
      <c r="BF398" s="8"/>
      <c r="BG398" s="8"/>
      <c r="BH398" s="8"/>
      <c r="BI398" s="8"/>
      <c r="BJ398" s="8"/>
      <c r="BK398" s="8"/>
      <c r="BL398" s="8"/>
      <c r="BM398" s="8"/>
      <c r="BN398" s="8"/>
      <c r="BO398" s="8"/>
      <c r="BP398" s="7"/>
      <c r="BQ398" s="8"/>
      <c r="BR398" s="8"/>
      <c r="BS398" s="7"/>
      <c r="BT398" s="8"/>
      <c r="BU398" s="8"/>
    </row>
    <row r="399" spans="2:73" s="2" customFormat="1" x14ac:dyDescent="0.25">
      <c r="B399" s="3"/>
      <c r="C399" s="4"/>
      <c r="D399" s="5"/>
      <c r="E399" s="5"/>
      <c r="F399" s="4"/>
      <c r="G399" s="6"/>
      <c r="H399" s="6"/>
      <c r="L399" s="6"/>
      <c r="O399" s="6"/>
      <c r="R399" s="6"/>
      <c r="V399" s="7"/>
      <c r="W399" s="7"/>
      <c r="X399" s="8"/>
      <c r="Y399" s="8"/>
      <c r="Z399" s="8"/>
      <c r="AA399" s="8"/>
      <c r="AB399" s="8"/>
      <c r="AC399" s="7"/>
      <c r="AD399" s="8"/>
      <c r="AE399" s="8"/>
      <c r="AF399" s="7"/>
      <c r="AG399" s="8"/>
      <c r="AH399" s="8"/>
      <c r="AI399" s="8"/>
      <c r="AJ399" s="8"/>
      <c r="AK399" s="8"/>
      <c r="AL399" s="8"/>
      <c r="AM399" s="7"/>
      <c r="AN399" s="8"/>
      <c r="AO399" s="8"/>
      <c r="AP399" s="8"/>
      <c r="AQ399" s="7"/>
      <c r="AR399" s="8"/>
      <c r="AS399" s="8"/>
      <c r="AT399" s="8"/>
      <c r="AU399" s="8"/>
      <c r="AV399" s="8"/>
      <c r="AW399" s="8"/>
      <c r="AX399" s="7"/>
      <c r="AY399" s="8"/>
      <c r="AZ399" s="8"/>
      <c r="BA399" s="8"/>
      <c r="BB399" s="8"/>
      <c r="BC399" s="8"/>
      <c r="BD399" s="8"/>
      <c r="BE399" s="8"/>
      <c r="BF399" s="8"/>
      <c r="BG399" s="8"/>
      <c r="BH399" s="8"/>
      <c r="BI399" s="8"/>
      <c r="BJ399" s="8"/>
      <c r="BK399" s="8"/>
      <c r="BL399" s="8"/>
      <c r="BM399" s="8"/>
      <c r="BN399" s="8"/>
      <c r="BO399" s="8"/>
      <c r="BP399" s="7"/>
      <c r="BQ399" s="8"/>
      <c r="BR399" s="8"/>
      <c r="BS399" s="7"/>
      <c r="BT399" s="8"/>
      <c r="BU399" s="8"/>
    </row>
    <row r="400" spans="2:73" s="2" customFormat="1" x14ac:dyDescent="0.25">
      <c r="B400" s="3"/>
      <c r="C400" s="4"/>
      <c r="D400" s="5"/>
      <c r="E400" s="5"/>
      <c r="F400" s="4"/>
      <c r="G400" s="6"/>
      <c r="H400" s="6"/>
      <c r="L400" s="6"/>
      <c r="O400" s="6"/>
      <c r="R400" s="6"/>
      <c r="V400" s="7"/>
      <c r="W400" s="7"/>
      <c r="X400" s="8"/>
      <c r="Y400" s="8"/>
      <c r="Z400" s="8"/>
      <c r="AA400" s="8"/>
      <c r="AB400" s="8"/>
      <c r="AC400" s="7"/>
      <c r="AD400" s="8"/>
      <c r="AE400" s="8"/>
      <c r="AF400" s="7"/>
      <c r="AG400" s="8"/>
      <c r="AH400" s="8"/>
      <c r="AI400" s="8"/>
      <c r="AJ400" s="8"/>
      <c r="AK400" s="8"/>
      <c r="AL400" s="8"/>
      <c r="AM400" s="7"/>
      <c r="AN400" s="8"/>
      <c r="AO400" s="8"/>
      <c r="AP400" s="8"/>
      <c r="AQ400" s="7"/>
      <c r="AR400" s="8"/>
      <c r="AS400" s="8"/>
      <c r="AT400" s="8"/>
      <c r="AU400" s="8"/>
      <c r="AV400" s="8"/>
      <c r="AW400" s="8"/>
      <c r="AX400" s="7"/>
      <c r="AY400" s="8"/>
      <c r="AZ400" s="8"/>
      <c r="BA400" s="8"/>
      <c r="BB400" s="8"/>
      <c r="BC400" s="8"/>
      <c r="BD400" s="8"/>
      <c r="BE400" s="8"/>
      <c r="BF400" s="8"/>
      <c r="BG400" s="8"/>
      <c r="BH400" s="8"/>
      <c r="BI400" s="8"/>
      <c r="BJ400" s="8"/>
      <c r="BK400" s="8"/>
      <c r="BL400" s="8"/>
      <c r="BM400" s="8"/>
      <c r="BN400" s="8"/>
      <c r="BO400" s="8"/>
      <c r="BP400" s="7"/>
      <c r="BQ400" s="8"/>
      <c r="BR400" s="8"/>
      <c r="BS400" s="7"/>
      <c r="BT400" s="8"/>
      <c r="BU400" s="8"/>
    </row>
    <row r="401" spans="2:73" s="2" customFormat="1" x14ac:dyDescent="0.25">
      <c r="B401" s="3"/>
      <c r="C401" s="4"/>
      <c r="D401" s="5"/>
      <c r="E401" s="5"/>
      <c r="F401" s="4"/>
      <c r="G401" s="6"/>
      <c r="H401" s="6"/>
      <c r="L401" s="6"/>
      <c r="O401" s="6"/>
      <c r="R401" s="6"/>
      <c r="V401" s="7"/>
      <c r="W401" s="7"/>
      <c r="X401" s="8"/>
      <c r="Y401" s="8"/>
      <c r="Z401" s="8"/>
      <c r="AA401" s="8"/>
      <c r="AB401" s="8"/>
      <c r="AC401" s="7"/>
      <c r="AD401" s="8"/>
      <c r="AE401" s="8"/>
      <c r="AF401" s="7"/>
      <c r="AG401" s="8"/>
      <c r="AH401" s="8"/>
      <c r="AI401" s="8"/>
      <c r="AJ401" s="8"/>
      <c r="AK401" s="8"/>
      <c r="AL401" s="8"/>
      <c r="AM401" s="7"/>
      <c r="AN401" s="8"/>
      <c r="AO401" s="8"/>
      <c r="AP401" s="8"/>
      <c r="AQ401" s="7"/>
      <c r="AR401" s="8"/>
      <c r="AS401" s="8"/>
      <c r="AT401" s="8"/>
      <c r="AU401" s="8"/>
      <c r="AV401" s="8"/>
      <c r="AW401" s="8"/>
      <c r="AX401" s="7"/>
      <c r="AY401" s="8"/>
      <c r="AZ401" s="8"/>
      <c r="BA401" s="8"/>
      <c r="BB401" s="8"/>
      <c r="BC401" s="8"/>
      <c r="BD401" s="8"/>
      <c r="BE401" s="8"/>
      <c r="BF401" s="8"/>
      <c r="BG401" s="8"/>
      <c r="BH401" s="8"/>
      <c r="BI401" s="8"/>
      <c r="BJ401" s="8"/>
      <c r="BK401" s="8"/>
      <c r="BL401" s="8"/>
      <c r="BM401" s="8"/>
      <c r="BN401" s="8"/>
      <c r="BO401" s="8"/>
      <c r="BP401" s="7"/>
      <c r="BQ401" s="8"/>
      <c r="BR401" s="8"/>
      <c r="BS401" s="7"/>
      <c r="BT401" s="8"/>
      <c r="BU401" s="8"/>
    </row>
    <row r="402" spans="2:73" s="2" customFormat="1" x14ac:dyDescent="0.25">
      <c r="B402" s="3"/>
      <c r="C402" s="4"/>
      <c r="D402" s="5"/>
      <c r="E402" s="5"/>
      <c r="F402" s="4"/>
      <c r="G402" s="6"/>
      <c r="H402" s="6"/>
      <c r="L402" s="6"/>
      <c r="O402" s="6"/>
      <c r="R402" s="6"/>
      <c r="V402" s="7"/>
      <c r="W402" s="7"/>
      <c r="X402" s="8"/>
      <c r="Y402" s="8"/>
      <c r="Z402" s="8"/>
      <c r="AA402" s="8"/>
      <c r="AB402" s="8"/>
      <c r="AC402" s="7"/>
      <c r="AD402" s="8"/>
      <c r="AE402" s="8"/>
      <c r="AF402" s="7"/>
      <c r="AG402" s="8"/>
      <c r="AH402" s="8"/>
      <c r="AI402" s="8"/>
      <c r="AJ402" s="8"/>
      <c r="AK402" s="8"/>
      <c r="AL402" s="8"/>
      <c r="AM402" s="7"/>
      <c r="AN402" s="8"/>
      <c r="AO402" s="8"/>
      <c r="AP402" s="8"/>
      <c r="AQ402" s="7"/>
      <c r="AR402" s="8"/>
      <c r="AS402" s="8"/>
      <c r="AT402" s="8"/>
      <c r="AU402" s="8"/>
      <c r="AV402" s="8"/>
      <c r="AW402" s="8"/>
      <c r="AX402" s="7"/>
      <c r="AY402" s="8"/>
      <c r="AZ402" s="8"/>
      <c r="BA402" s="8"/>
      <c r="BB402" s="8"/>
      <c r="BC402" s="8"/>
      <c r="BD402" s="8"/>
      <c r="BE402" s="8"/>
      <c r="BF402" s="8"/>
      <c r="BG402" s="8"/>
      <c r="BH402" s="8"/>
      <c r="BI402" s="8"/>
      <c r="BJ402" s="8"/>
      <c r="BK402" s="8"/>
      <c r="BL402" s="8"/>
      <c r="BM402" s="8"/>
      <c r="BN402" s="8"/>
      <c r="BO402" s="8"/>
      <c r="BP402" s="7"/>
      <c r="BQ402" s="8"/>
      <c r="BR402" s="8"/>
      <c r="BS402" s="7"/>
      <c r="BT402" s="8"/>
      <c r="BU402" s="8"/>
    </row>
    <row r="403" spans="2:73" s="2" customFormat="1" x14ac:dyDescent="0.25">
      <c r="B403" s="3"/>
      <c r="C403" s="4"/>
      <c r="D403" s="5"/>
      <c r="E403" s="5"/>
      <c r="F403" s="4"/>
      <c r="G403" s="6"/>
      <c r="H403" s="6"/>
      <c r="L403" s="6"/>
      <c r="O403" s="6"/>
      <c r="R403" s="6"/>
      <c r="V403" s="7"/>
      <c r="W403" s="7"/>
      <c r="X403" s="8"/>
      <c r="Y403" s="8"/>
      <c r="Z403" s="8"/>
      <c r="AA403" s="8"/>
      <c r="AB403" s="8"/>
      <c r="AC403" s="7"/>
      <c r="AD403" s="8"/>
      <c r="AE403" s="8"/>
      <c r="AF403" s="7"/>
      <c r="AG403" s="8"/>
      <c r="AH403" s="8"/>
      <c r="AI403" s="8"/>
      <c r="AJ403" s="8"/>
      <c r="AK403" s="8"/>
      <c r="AL403" s="8"/>
      <c r="AM403" s="7"/>
      <c r="AN403" s="8"/>
      <c r="AO403" s="8"/>
      <c r="AP403" s="8"/>
      <c r="AQ403" s="7"/>
      <c r="AR403" s="8"/>
      <c r="AS403" s="8"/>
      <c r="AT403" s="8"/>
      <c r="AU403" s="8"/>
      <c r="AV403" s="8"/>
      <c r="AW403" s="8"/>
      <c r="AX403" s="7"/>
      <c r="AY403" s="8"/>
      <c r="AZ403" s="8"/>
      <c r="BA403" s="8"/>
      <c r="BB403" s="8"/>
      <c r="BC403" s="8"/>
      <c r="BD403" s="8"/>
      <c r="BE403" s="8"/>
      <c r="BF403" s="8"/>
      <c r="BG403" s="8"/>
      <c r="BH403" s="8"/>
      <c r="BI403" s="8"/>
      <c r="BJ403" s="8"/>
      <c r="BK403" s="8"/>
      <c r="BL403" s="8"/>
      <c r="BM403" s="8"/>
      <c r="BN403" s="8"/>
      <c r="BO403" s="8"/>
      <c r="BP403" s="7"/>
      <c r="BQ403" s="8"/>
      <c r="BR403" s="8"/>
      <c r="BS403" s="7"/>
      <c r="BT403" s="8"/>
      <c r="BU403" s="8"/>
    </row>
    <row r="404" spans="2:73" s="2" customFormat="1" x14ac:dyDescent="0.25">
      <c r="B404" s="3"/>
      <c r="C404" s="4"/>
      <c r="D404" s="5"/>
      <c r="E404" s="5"/>
      <c r="F404" s="4"/>
      <c r="G404" s="6"/>
      <c r="H404" s="6"/>
      <c r="L404" s="6"/>
      <c r="O404" s="6"/>
      <c r="R404" s="6"/>
      <c r="V404" s="7"/>
      <c r="W404" s="7"/>
      <c r="X404" s="8"/>
      <c r="Y404" s="8"/>
      <c r="Z404" s="8"/>
      <c r="AA404" s="8"/>
      <c r="AB404" s="8"/>
      <c r="AC404" s="7"/>
      <c r="AD404" s="8"/>
      <c r="AE404" s="8"/>
      <c r="AF404" s="7"/>
      <c r="AG404" s="8"/>
      <c r="AH404" s="8"/>
      <c r="AI404" s="8"/>
      <c r="AJ404" s="8"/>
      <c r="AK404" s="8"/>
      <c r="AL404" s="8"/>
      <c r="AM404" s="7"/>
      <c r="AN404" s="8"/>
      <c r="AO404" s="8"/>
      <c r="AP404" s="8"/>
      <c r="AQ404" s="7"/>
      <c r="AR404" s="8"/>
      <c r="AS404" s="8"/>
      <c r="AT404" s="8"/>
      <c r="AU404" s="8"/>
      <c r="AV404" s="8"/>
      <c r="AW404" s="8"/>
      <c r="AX404" s="7"/>
      <c r="AY404" s="8"/>
      <c r="AZ404" s="8"/>
      <c r="BA404" s="8"/>
      <c r="BB404" s="8"/>
      <c r="BC404" s="8"/>
      <c r="BD404" s="8"/>
      <c r="BE404" s="8"/>
      <c r="BF404" s="8"/>
      <c r="BG404" s="8"/>
      <c r="BH404" s="8"/>
      <c r="BI404" s="8"/>
      <c r="BJ404" s="8"/>
      <c r="BK404" s="8"/>
      <c r="BL404" s="8"/>
      <c r="BM404" s="8"/>
      <c r="BN404" s="8"/>
      <c r="BO404" s="8"/>
      <c r="BP404" s="7"/>
      <c r="BQ404" s="8"/>
      <c r="BR404" s="8"/>
      <c r="BS404" s="7"/>
      <c r="BT404" s="8"/>
      <c r="BU404" s="8"/>
    </row>
    <row r="405" spans="2:73" s="2" customFormat="1" x14ac:dyDescent="0.25">
      <c r="B405" s="3"/>
      <c r="C405" s="4"/>
      <c r="D405" s="5"/>
      <c r="E405" s="5"/>
      <c r="F405" s="4"/>
      <c r="G405" s="6"/>
      <c r="H405" s="6"/>
      <c r="L405" s="6"/>
      <c r="O405" s="6"/>
      <c r="R405" s="6"/>
      <c r="V405" s="7"/>
      <c r="W405" s="7"/>
      <c r="X405" s="8"/>
      <c r="Y405" s="8"/>
      <c r="Z405" s="8"/>
      <c r="AA405" s="8"/>
      <c r="AB405" s="8"/>
      <c r="AC405" s="7"/>
      <c r="AD405" s="8"/>
      <c r="AE405" s="8"/>
      <c r="AF405" s="7"/>
      <c r="AG405" s="8"/>
      <c r="AH405" s="8"/>
      <c r="AI405" s="8"/>
      <c r="AJ405" s="8"/>
      <c r="AK405" s="8"/>
      <c r="AL405" s="8"/>
      <c r="AM405" s="7"/>
      <c r="AN405" s="8"/>
      <c r="AO405" s="8"/>
      <c r="AP405" s="8"/>
      <c r="AQ405" s="7"/>
      <c r="AR405" s="8"/>
      <c r="AS405" s="8"/>
      <c r="AT405" s="8"/>
      <c r="AU405" s="8"/>
      <c r="AV405" s="8"/>
      <c r="AW405" s="8"/>
      <c r="AX405" s="7"/>
      <c r="AY405" s="8"/>
      <c r="AZ405" s="8"/>
      <c r="BA405" s="8"/>
      <c r="BB405" s="8"/>
      <c r="BC405" s="8"/>
      <c r="BD405" s="8"/>
      <c r="BE405" s="8"/>
      <c r="BF405" s="8"/>
      <c r="BG405" s="8"/>
      <c r="BH405" s="8"/>
      <c r="BI405" s="8"/>
      <c r="BJ405" s="8"/>
      <c r="BK405" s="8"/>
      <c r="BL405" s="8"/>
      <c r="BM405" s="8"/>
      <c r="BN405" s="8"/>
      <c r="BO405" s="8"/>
      <c r="BP405" s="7"/>
      <c r="BQ405" s="8"/>
      <c r="BR405" s="8"/>
      <c r="BS405" s="7"/>
      <c r="BT405" s="8"/>
      <c r="BU405" s="8"/>
    </row>
    <row r="406" spans="2:73" s="2" customFormat="1" x14ac:dyDescent="0.25">
      <c r="B406" s="3"/>
      <c r="C406" s="4"/>
      <c r="D406" s="5"/>
      <c r="E406" s="5"/>
      <c r="F406" s="4"/>
      <c r="G406" s="6"/>
      <c r="H406" s="6"/>
      <c r="L406" s="6"/>
      <c r="O406" s="6"/>
      <c r="R406" s="6"/>
      <c r="V406" s="7"/>
      <c r="W406" s="7"/>
      <c r="X406" s="8"/>
      <c r="Y406" s="8"/>
      <c r="Z406" s="8"/>
      <c r="AA406" s="8"/>
      <c r="AB406" s="8"/>
      <c r="AC406" s="7"/>
      <c r="AD406" s="8"/>
      <c r="AE406" s="8"/>
      <c r="AF406" s="7"/>
      <c r="AG406" s="8"/>
      <c r="AH406" s="8"/>
      <c r="AI406" s="8"/>
      <c r="AJ406" s="8"/>
      <c r="AK406" s="8"/>
      <c r="AL406" s="8"/>
      <c r="AM406" s="7"/>
      <c r="AN406" s="8"/>
      <c r="AO406" s="8"/>
      <c r="AP406" s="8"/>
      <c r="AQ406" s="7"/>
      <c r="AR406" s="8"/>
      <c r="AS406" s="8"/>
      <c r="AT406" s="8"/>
      <c r="AU406" s="8"/>
      <c r="AV406" s="8"/>
      <c r="AW406" s="8"/>
      <c r="AX406" s="7"/>
      <c r="AY406" s="8"/>
      <c r="AZ406" s="8"/>
      <c r="BA406" s="8"/>
      <c r="BB406" s="8"/>
      <c r="BC406" s="8"/>
      <c r="BD406" s="8"/>
      <c r="BE406" s="8"/>
      <c r="BF406" s="8"/>
      <c r="BG406" s="8"/>
      <c r="BH406" s="8"/>
      <c r="BI406" s="8"/>
      <c r="BJ406" s="8"/>
      <c r="BK406" s="8"/>
      <c r="BL406" s="8"/>
      <c r="BM406" s="8"/>
      <c r="BN406" s="8"/>
      <c r="BO406" s="8"/>
      <c r="BP406" s="7"/>
      <c r="BQ406" s="8"/>
      <c r="BR406" s="8"/>
      <c r="BS406" s="7"/>
      <c r="BT406" s="8"/>
      <c r="BU406" s="8"/>
    </row>
    <row r="407" spans="2:73" s="2" customFormat="1" x14ac:dyDescent="0.25">
      <c r="B407" s="3"/>
      <c r="C407" s="4"/>
      <c r="D407" s="5"/>
      <c r="E407" s="5"/>
      <c r="F407" s="4"/>
      <c r="G407" s="6"/>
      <c r="H407" s="6"/>
      <c r="L407" s="6"/>
      <c r="O407" s="6"/>
      <c r="R407" s="6"/>
      <c r="V407" s="7"/>
      <c r="W407" s="7"/>
      <c r="X407" s="8"/>
      <c r="Y407" s="8"/>
      <c r="Z407" s="8"/>
      <c r="AA407" s="8"/>
      <c r="AB407" s="8"/>
      <c r="AC407" s="7"/>
      <c r="AD407" s="8"/>
      <c r="AE407" s="8"/>
      <c r="AF407" s="7"/>
      <c r="AG407" s="8"/>
      <c r="AH407" s="8"/>
      <c r="AI407" s="8"/>
      <c r="AJ407" s="8"/>
      <c r="AK407" s="8"/>
      <c r="AL407" s="8"/>
      <c r="AM407" s="7"/>
      <c r="AN407" s="8"/>
      <c r="AO407" s="8"/>
      <c r="AP407" s="8"/>
      <c r="AQ407" s="7"/>
      <c r="AR407" s="8"/>
      <c r="AS407" s="8"/>
      <c r="AT407" s="8"/>
      <c r="AU407" s="8"/>
      <c r="AV407" s="8"/>
      <c r="AW407" s="8"/>
      <c r="AX407" s="7"/>
      <c r="AY407" s="8"/>
      <c r="AZ407" s="8"/>
      <c r="BA407" s="8"/>
      <c r="BB407" s="8"/>
      <c r="BC407" s="8"/>
      <c r="BD407" s="8"/>
      <c r="BE407" s="8"/>
      <c r="BF407" s="8"/>
      <c r="BG407" s="8"/>
      <c r="BH407" s="8"/>
      <c r="BI407" s="8"/>
      <c r="BJ407" s="8"/>
      <c r="BK407" s="8"/>
      <c r="BL407" s="8"/>
      <c r="BM407" s="8"/>
      <c r="BN407" s="8"/>
      <c r="BO407" s="8"/>
      <c r="BP407" s="7"/>
      <c r="BQ407" s="8"/>
      <c r="BR407" s="8"/>
      <c r="BS407" s="7"/>
      <c r="BT407" s="8"/>
      <c r="BU407" s="8"/>
    </row>
    <row r="408" spans="2:73" s="2" customFormat="1" x14ac:dyDescent="0.25">
      <c r="B408" s="3"/>
      <c r="C408" s="4"/>
      <c r="D408" s="5"/>
      <c r="E408" s="5"/>
      <c r="F408" s="4"/>
      <c r="G408" s="6"/>
      <c r="H408" s="6"/>
      <c r="L408" s="6"/>
      <c r="O408" s="6"/>
      <c r="R408" s="6"/>
      <c r="V408" s="7"/>
      <c r="W408" s="7"/>
      <c r="X408" s="8"/>
      <c r="Y408" s="8"/>
      <c r="Z408" s="8"/>
      <c r="AA408" s="8"/>
      <c r="AB408" s="8"/>
      <c r="AC408" s="7"/>
      <c r="AD408" s="8"/>
      <c r="AE408" s="8"/>
      <c r="AF408" s="7"/>
      <c r="AG408" s="8"/>
      <c r="AH408" s="8"/>
      <c r="AI408" s="8"/>
      <c r="AJ408" s="8"/>
      <c r="AK408" s="8"/>
      <c r="AL408" s="8"/>
      <c r="AM408" s="7"/>
      <c r="AN408" s="8"/>
      <c r="AO408" s="8"/>
      <c r="AP408" s="8"/>
      <c r="AQ408" s="7"/>
      <c r="AR408" s="8"/>
      <c r="AS408" s="8"/>
      <c r="AT408" s="8"/>
      <c r="AU408" s="8"/>
      <c r="AV408" s="8"/>
      <c r="AW408" s="8"/>
      <c r="AX408" s="7"/>
      <c r="AY408" s="8"/>
      <c r="AZ408" s="8"/>
      <c r="BA408" s="8"/>
      <c r="BB408" s="8"/>
      <c r="BC408" s="8"/>
      <c r="BD408" s="8"/>
      <c r="BE408" s="8"/>
      <c r="BF408" s="8"/>
      <c r="BG408" s="8"/>
      <c r="BH408" s="8"/>
      <c r="BI408" s="8"/>
      <c r="BJ408" s="8"/>
      <c r="BK408" s="8"/>
      <c r="BL408" s="8"/>
      <c r="BM408" s="8"/>
      <c r="BN408" s="8"/>
      <c r="BO408" s="8"/>
      <c r="BP408" s="7"/>
      <c r="BQ408" s="8"/>
      <c r="BR408" s="8"/>
      <c r="BS408" s="7"/>
      <c r="BT408" s="8"/>
      <c r="BU408" s="8"/>
    </row>
    <row r="409" spans="2:73" s="2" customFormat="1" x14ac:dyDescent="0.25">
      <c r="B409" s="3"/>
      <c r="C409" s="4"/>
      <c r="D409" s="5"/>
      <c r="E409" s="5"/>
      <c r="F409" s="4"/>
      <c r="G409" s="6"/>
      <c r="H409" s="6"/>
      <c r="L409" s="6"/>
      <c r="O409" s="6"/>
      <c r="R409" s="6"/>
      <c r="V409" s="7"/>
      <c r="W409" s="7"/>
      <c r="X409" s="8"/>
      <c r="Y409" s="8"/>
      <c r="Z409" s="8"/>
      <c r="AA409" s="8"/>
      <c r="AB409" s="8"/>
      <c r="AC409" s="7"/>
      <c r="AD409" s="8"/>
      <c r="AE409" s="8"/>
      <c r="AF409" s="7"/>
      <c r="AG409" s="8"/>
      <c r="AH409" s="8"/>
      <c r="AI409" s="8"/>
      <c r="AJ409" s="8"/>
      <c r="AK409" s="8"/>
      <c r="AL409" s="8"/>
      <c r="AM409" s="7"/>
      <c r="AN409" s="8"/>
      <c r="AO409" s="8"/>
      <c r="AP409" s="8"/>
      <c r="AQ409" s="7"/>
      <c r="AR409" s="8"/>
      <c r="AS409" s="8"/>
      <c r="AT409" s="8"/>
      <c r="AU409" s="8"/>
      <c r="AV409" s="8"/>
      <c r="AW409" s="8"/>
      <c r="AX409" s="7"/>
      <c r="AY409" s="8"/>
      <c r="AZ409" s="8"/>
      <c r="BA409" s="8"/>
      <c r="BB409" s="8"/>
      <c r="BC409" s="8"/>
      <c r="BD409" s="8"/>
      <c r="BE409" s="8"/>
      <c r="BF409" s="8"/>
      <c r="BG409" s="8"/>
      <c r="BH409" s="8"/>
      <c r="BI409" s="8"/>
      <c r="BJ409" s="8"/>
      <c r="BK409" s="8"/>
      <c r="BL409" s="8"/>
      <c r="BM409" s="8"/>
      <c r="BN409" s="8"/>
      <c r="BO409" s="8"/>
      <c r="BP409" s="7"/>
      <c r="BQ409" s="8"/>
      <c r="BR409" s="8"/>
      <c r="BS409" s="7"/>
      <c r="BT409" s="8"/>
      <c r="BU409" s="8"/>
    </row>
    <row r="410" spans="2:73" s="2" customFormat="1" x14ac:dyDescent="0.25">
      <c r="B410" s="3"/>
      <c r="C410" s="4"/>
      <c r="D410" s="5"/>
      <c r="E410" s="5"/>
      <c r="F410" s="4"/>
      <c r="G410" s="6"/>
      <c r="H410" s="6"/>
      <c r="L410" s="6"/>
      <c r="O410" s="6"/>
      <c r="R410" s="6"/>
      <c r="V410" s="7"/>
      <c r="W410" s="7"/>
      <c r="X410" s="8"/>
      <c r="Y410" s="8"/>
      <c r="Z410" s="8"/>
      <c r="AA410" s="8"/>
      <c r="AB410" s="8"/>
      <c r="AC410" s="7"/>
      <c r="AD410" s="8"/>
      <c r="AE410" s="8"/>
      <c r="AF410" s="7"/>
      <c r="AG410" s="8"/>
      <c r="AH410" s="8"/>
      <c r="AI410" s="8"/>
      <c r="AJ410" s="8"/>
      <c r="AK410" s="8"/>
      <c r="AL410" s="8"/>
      <c r="AM410" s="7"/>
      <c r="AN410" s="8"/>
      <c r="AO410" s="8"/>
      <c r="AP410" s="8"/>
      <c r="AQ410" s="7"/>
      <c r="AR410" s="8"/>
      <c r="AS410" s="8"/>
      <c r="AT410" s="8"/>
      <c r="AU410" s="8"/>
      <c r="AV410" s="8"/>
      <c r="AW410" s="8"/>
      <c r="AX410" s="7"/>
      <c r="AY410" s="8"/>
      <c r="AZ410" s="8"/>
      <c r="BA410" s="8"/>
      <c r="BB410" s="8"/>
      <c r="BC410" s="8"/>
      <c r="BD410" s="8"/>
      <c r="BE410" s="8"/>
      <c r="BF410" s="8"/>
      <c r="BG410" s="8"/>
      <c r="BH410" s="8"/>
      <c r="BI410" s="8"/>
      <c r="BJ410" s="8"/>
      <c r="BK410" s="8"/>
      <c r="BL410" s="8"/>
      <c r="BM410" s="8"/>
      <c r="BN410" s="8"/>
      <c r="BO410" s="8"/>
      <c r="BP410" s="7"/>
      <c r="BQ410" s="8"/>
      <c r="BR410" s="8"/>
      <c r="BS410" s="7"/>
      <c r="BT410" s="8"/>
      <c r="BU410" s="8"/>
    </row>
    <row r="411" spans="2:73" s="2" customFormat="1" x14ac:dyDescent="0.25">
      <c r="B411" s="3"/>
      <c r="C411" s="4"/>
      <c r="D411" s="5"/>
      <c r="E411" s="5"/>
      <c r="F411" s="4"/>
      <c r="G411" s="6"/>
      <c r="H411" s="6"/>
      <c r="L411" s="6"/>
      <c r="O411" s="6"/>
      <c r="R411" s="6"/>
      <c r="V411" s="7"/>
      <c r="W411" s="7"/>
      <c r="X411" s="8"/>
      <c r="Y411" s="8"/>
      <c r="Z411" s="8"/>
      <c r="AA411" s="8"/>
      <c r="AB411" s="8"/>
      <c r="AC411" s="7"/>
      <c r="AD411" s="8"/>
      <c r="AE411" s="8"/>
      <c r="AF411" s="7"/>
      <c r="AG411" s="8"/>
      <c r="AH411" s="8"/>
      <c r="AI411" s="8"/>
      <c r="AJ411" s="8"/>
      <c r="AK411" s="8"/>
      <c r="AL411" s="8"/>
      <c r="AM411" s="7"/>
      <c r="AN411" s="8"/>
      <c r="AO411" s="8"/>
      <c r="AP411" s="8"/>
      <c r="AQ411" s="7"/>
      <c r="AR411" s="8"/>
      <c r="AS411" s="8"/>
      <c r="AT411" s="8"/>
      <c r="AU411" s="8"/>
      <c r="AV411" s="8"/>
      <c r="AW411" s="8"/>
      <c r="AX411" s="7"/>
      <c r="AY411" s="8"/>
      <c r="AZ411" s="8"/>
      <c r="BA411" s="8"/>
      <c r="BB411" s="8"/>
      <c r="BC411" s="8"/>
      <c r="BD411" s="8"/>
      <c r="BE411" s="8"/>
      <c r="BF411" s="8"/>
      <c r="BG411" s="8"/>
      <c r="BH411" s="8"/>
      <c r="BI411" s="8"/>
      <c r="BJ411" s="8"/>
      <c r="BK411" s="8"/>
      <c r="BL411" s="8"/>
      <c r="BM411" s="8"/>
      <c r="BN411" s="8"/>
      <c r="BO411" s="8"/>
      <c r="BP411" s="7"/>
      <c r="BQ411" s="8"/>
      <c r="BR411" s="8"/>
      <c r="BS411" s="7"/>
      <c r="BT411" s="8"/>
      <c r="BU411" s="8"/>
    </row>
    <row r="412" spans="2:73" s="2" customFormat="1" x14ac:dyDescent="0.25">
      <c r="B412" s="3"/>
      <c r="C412" s="4"/>
      <c r="D412" s="5"/>
      <c r="E412" s="5"/>
      <c r="F412" s="4"/>
      <c r="G412" s="6"/>
      <c r="H412" s="6"/>
      <c r="L412" s="6"/>
      <c r="O412" s="6"/>
      <c r="R412" s="6"/>
      <c r="V412" s="7"/>
      <c r="W412" s="7"/>
      <c r="X412" s="8"/>
      <c r="Y412" s="8"/>
      <c r="Z412" s="8"/>
      <c r="AA412" s="8"/>
      <c r="AB412" s="8"/>
      <c r="AC412" s="7"/>
      <c r="AD412" s="8"/>
      <c r="AE412" s="8"/>
      <c r="AF412" s="7"/>
      <c r="AG412" s="8"/>
      <c r="AH412" s="8"/>
      <c r="AI412" s="8"/>
      <c r="AJ412" s="8"/>
      <c r="AK412" s="8"/>
      <c r="AL412" s="8"/>
      <c r="AM412" s="7"/>
      <c r="AN412" s="8"/>
      <c r="AO412" s="8"/>
      <c r="AP412" s="8"/>
      <c r="AQ412" s="7"/>
      <c r="AR412" s="8"/>
      <c r="AS412" s="8"/>
      <c r="AT412" s="8"/>
      <c r="AU412" s="8"/>
      <c r="AV412" s="8"/>
      <c r="AW412" s="8"/>
      <c r="AX412" s="7"/>
      <c r="AY412" s="8"/>
      <c r="AZ412" s="8"/>
      <c r="BA412" s="8"/>
      <c r="BB412" s="8"/>
      <c r="BC412" s="8"/>
      <c r="BD412" s="8"/>
      <c r="BE412" s="8"/>
      <c r="BF412" s="8"/>
      <c r="BG412" s="8"/>
      <c r="BH412" s="8"/>
      <c r="BI412" s="8"/>
      <c r="BJ412" s="8"/>
      <c r="BK412" s="8"/>
      <c r="BL412" s="8"/>
      <c r="BM412" s="8"/>
      <c r="BN412" s="8"/>
      <c r="BO412" s="8"/>
      <c r="BP412" s="7"/>
      <c r="BQ412" s="8"/>
      <c r="BR412" s="8"/>
      <c r="BS412" s="7"/>
      <c r="BT412" s="8"/>
      <c r="BU412" s="8"/>
    </row>
    <row r="413" spans="2:73" s="2" customFormat="1" x14ac:dyDescent="0.25">
      <c r="B413" s="3"/>
      <c r="C413" s="4"/>
      <c r="D413" s="5"/>
      <c r="E413" s="5"/>
      <c r="F413" s="4"/>
      <c r="G413" s="6"/>
      <c r="H413" s="6"/>
      <c r="L413" s="6"/>
      <c r="O413" s="6"/>
      <c r="R413" s="6"/>
      <c r="V413" s="7"/>
      <c r="W413" s="7"/>
      <c r="X413" s="8"/>
      <c r="Y413" s="8"/>
      <c r="Z413" s="8"/>
      <c r="AA413" s="8"/>
      <c r="AB413" s="8"/>
      <c r="AC413" s="7"/>
      <c r="AD413" s="8"/>
      <c r="AE413" s="8"/>
      <c r="AF413" s="7"/>
      <c r="AG413" s="8"/>
      <c r="AH413" s="8"/>
      <c r="AI413" s="8"/>
      <c r="AJ413" s="8"/>
      <c r="AK413" s="8"/>
      <c r="AL413" s="8"/>
      <c r="AM413" s="7"/>
      <c r="AN413" s="8"/>
      <c r="AO413" s="8"/>
      <c r="AP413" s="8"/>
      <c r="AQ413" s="7"/>
      <c r="AR413" s="8"/>
      <c r="AS413" s="8"/>
      <c r="AT413" s="8"/>
      <c r="AU413" s="8"/>
      <c r="AV413" s="8"/>
      <c r="AW413" s="8"/>
      <c r="AX413" s="7"/>
      <c r="AY413" s="8"/>
      <c r="AZ413" s="8"/>
      <c r="BA413" s="8"/>
      <c r="BB413" s="8"/>
      <c r="BC413" s="8"/>
      <c r="BD413" s="8"/>
      <c r="BE413" s="8"/>
      <c r="BF413" s="8"/>
      <c r="BG413" s="8"/>
      <c r="BH413" s="8"/>
      <c r="BI413" s="8"/>
      <c r="BJ413" s="8"/>
      <c r="BK413" s="8"/>
      <c r="BL413" s="8"/>
      <c r="BM413" s="8"/>
      <c r="BN413" s="8"/>
      <c r="BO413" s="8"/>
      <c r="BP413" s="7"/>
      <c r="BQ413" s="8"/>
      <c r="BR413" s="8"/>
      <c r="BS413" s="7"/>
      <c r="BT413" s="8"/>
      <c r="BU413" s="8"/>
    </row>
    <row r="414" spans="2:73" s="2" customFormat="1" x14ac:dyDescent="0.25">
      <c r="B414" s="3"/>
      <c r="C414" s="4"/>
      <c r="D414" s="5"/>
      <c r="E414" s="5"/>
      <c r="F414" s="4"/>
      <c r="G414" s="6"/>
      <c r="H414" s="6"/>
      <c r="L414" s="6"/>
      <c r="O414" s="6"/>
      <c r="R414" s="6"/>
      <c r="V414" s="7"/>
      <c r="W414" s="7"/>
      <c r="X414" s="8"/>
      <c r="Y414" s="8"/>
      <c r="Z414" s="8"/>
      <c r="AA414" s="8"/>
      <c r="AB414" s="8"/>
      <c r="AC414" s="7"/>
      <c r="AD414" s="8"/>
      <c r="AE414" s="8"/>
      <c r="AF414" s="7"/>
      <c r="AG414" s="8"/>
      <c r="AH414" s="8"/>
      <c r="AI414" s="8"/>
      <c r="AJ414" s="8"/>
      <c r="AK414" s="8"/>
      <c r="AL414" s="8"/>
      <c r="AM414" s="7"/>
      <c r="AN414" s="8"/>
      <c r="AO414" s="8"/>
      <c r="AP414" s="8"/>
      <c r="AQ414" s="7"/>
      <c r="AR414" s="8"/>
      <c r="AS414" s="8"/>
      <c r="AT414" s="8"/>
      <c r="AU414" s="8"/>
      <c r="AV414" s="8"/>
      <c r="AW414" s="8"/>
      <c r="AX414" s="7"/>
      <c r="AY414" s="8"/>
      <c r="AZ414" s="8"/>
      <c r="BA414" s="8"/>
      <c r="BB414" s="8"/>
      <c r="BC414" s="8"/>
      <c r="BD414" s="8"/>
      <c r="BE414" s="8"/>
      <c r="BF414" s="8"/>
      <c r="BG414" s="8"/>
      <c r="BH414" s="8"/>
      <c r="BI414" s="8"/>
      <c r="BJ414" s="8"/>
      <c r="BK414" s="8"/>
      <c r="BL414" s="8"/>
      <c r="BM414" s="8"/>
      <c r="BN414" s="8"/>
      <c r="BO414" s="8"/>
      <c r="BP414" s="7"/>
      <c r="BQ414" s="8"/>
      <c r="BR414" s="8"/>
      <c r="BS414" s="7"/>
      <c r="BT414" s="8"/>
      <c r="BU414" s="8"/>
    </row>
    <row r="415" spans="2:73" s="2" customFormat="1" x14ac:dyDescent="0.25">
      <c r="B415" s="3"/>
      <c r="C415" s="4"/>
      <c r="D415" s="5"/>
      <c r="E415" s="5"/>
      <c r="F415" s="4"/>
      <c r="G415" s="6"/>
      <c r="H415" s="6"/>
      <c r="L415" s="6"/>
      <c r="O415" s="6"/>
      <c r="R415" s="6"/>
      <c r="V415" s="7"/>
      <c r="W415" s="7"/>
      <c r="X415" s="8"/>
      <c r="Y415" s="8"/>
      <c r="Z415" s="8"/>
      <c r="AA415" s="8"/>
      <c r="AB415" s="8"/>
      <c r="AC415" s="7"/>
      <c r="AD415" s="8"/>
      <c r="AE415" s="8"/>
      <c r="AF415" s="7"/>
      <c r="AG415" s="8"/>
      <c r="AH415" s="8"/>
      <c r="AI415" s="8"/>
      <c r="AJ415" s="8"/>
      <c r="AK415" s="8"/>
      <c r="AL415" s="8"/>
      <c r="AM415" s="7"/>
      <c r="AN415" s="8"/>
      <c r="AO415" s="8"/>
      <c r="AP415" s="8"/>
      <c r="AQ415" s="7"/>
      <c r="AR415" s="8"/>
      <c r="AS415" s="8"/>
      <c r="AT415" s="8"/>
      <c r="AU415" s="8"/>
      <c r="AV415" s="8"/>
      <c r="AW415" s="8"/>
      <c r="AX415" s="7"/>
      <c r="AY415" s="8"/>
      <c r="AZ415" s="8"/>
      <c r="BA415" s="8"/>
      <c r="BB415" s="8"/>
      <c r="BC415" s="8"/>
      <c r="BD415" s="8"/>
      <c r="BE415" s="8"/>
      <c r="BF415" s="8"/>
      <c r="BG415" s="8"/>
      <c r="BH415" s="8"/>
      <c r="BI415" s="8"/>
      <c r="BJ415" s="8"/>
      <c r="BK415" s="8"/>
      <c r="BL415" s="8"/>
      <c r="BM415" s="8"/>
      <c r="BN415" s="8"/>
      <c r="BO415" s="8"/>
      <c r="BP415" s="7"/>
      <c r="BQ415" s="8"/>
      <c r="BR415" s="8"/>
      <c r="BS415" s="7"/>
      <c r="BT415" s="8"/>
      <c r="BU415" s="8"/>
    </row>
    <row r="416" spans="2:73" s="2" customFormat="1" x14ac:dyDescent="0.25">
      <c r="B416" s="3"/>
      <c r="C416" s="4"/>
      <c r="D416" s="5"/>
      <c r="E416" s="5"/>
      <c r="F416" s="4"/>
      <c r="G416" s="6"/>
      <c r="H416" s="6"/>
      <c r="L416" s="6"/>
      <c r="O416" s="6"/>
      <c r="R416" s="6"/>
      <c r="V416" s="7"/>
      <c r="W416" s="7"/>
      <c r="X416" s="8"/>
      <c r="Y416" s="8"/>
      <c r="Z416" s="8"/>
      <c r="AA416" s="8"/>
      <c r="AB416" s="8"/>
      <c r="AC416" s="7"/>
      <c r="AD416" s="8"/>
      <c r="AE416" s="8"/>
      <c r="AF416" s="7"/>
      <c r="AG416" s="8"/>
      <c r="AH416" s="8"/>
      <c r="AI416" s="8"/>
      <c r="AJ416" s="8"/>
      <c r="AK416" s="8"/>
      <c r="AL416" s="8"/>
      <c r="AM416" s="7"/>
      <c r="AN416" s="8"/>
      <c r="AO416" s="8"/>
      <c r="AP416" s="8"/>
      <c r="AQ416" s="7"/>
      <c r="AR416" s="8"/>
      <c r="AS416" s="8"/>
      <c r="AT416" s="8"/>
      <c r="AU416" s="8"/>
      <c r="AV416" s="8"/>
      <c r="AW416" s="8"/>
      <c r="AX416" s="7"/>
      <c r="AY416" s="8"/>
      <c r="AZ416" s="8"/>
      <c r="BA416" s="8"/>
      <c r="BB416" s="8"/>
      <c r="BC416" s="8"/>
      <c r="BD416" s="8"/>
      <c r="BE416" s="8"/>
      <c r="BF416" s="8"/>
      <c r="BG416" s="8"/>
      <c r="BH416" s="8"/>
      <c r="BI416" s="8"/>
      <c r="BJ416" s="8"/>
      <c r="BK416" s="8"/>
      <c r="BL416" s="8"/>
      <c r="BM416" s="8"/>
      <c r="BN416" s="8"/>
      <c r="BO416" s="8"/>
      <c r="BP416" s="7"/>
      <c r="BQ416" s="8"/>
      <c r="BR416" s="8"/>
      <c r="BS416" s="7"/>
      <c r="BT416" s="8"/>
      <c r="BU416" s="8"/>
    </row>
    <row r="417" spans="2:73" s="2" customFormat="1" x14ac:dyDescent="0.25">
      <c r="B417" s="3"/>
      <c r="C417" s="4"/>
      <c r="D417" s="5"/>
      <c r="E417" s="5"/>
      <c r="F417" s="4"/>
      <c r="G417" s="6"/>
      <c r="H417" s="6"/>
      <c r="L417" s="6"/>
      <c r="O417" s="6"/>
      <c r="R417" s="6"/>
      <c r="V417" s="7"/>
      <c r="W417" s="7"/>
      <c r="X417" s="8"/>
      <c r="Y417" s="8"/>
      <c r="Z417" s="8"/>
      <c r="AA417" s="8"/>
      <c r="AB417" s="8"/>
      <c r="AC417" s="7"/>
      <c r="AD417" s="8"/>
      <c r="AE417" s="8"/>
      <c r="AF417" s="7"/>
      <c r="AG417" s="8"/>
      <c r="AH417" s="8"/>
      <c r="AI417" s="8"/>
      <c r="AJ417" s="8"/>
      <c r="AK417" s="8"/>
      <c r="AL417" s="8"/>
      <c r="AM417" s="7"/>
      <c r="AN417" s="8"/>
      <c r="AO417" s="8"/>
      <c r="AP417" s="8"/>
      <c r="AQ417" s="7"/>
      <c r="AR417" s="8"/>
      <c r="AS417" s="8"/>
      <c r="AT417" s="8"/>
      <c r="AU417" s="8"/>
      <c r="AV417" s="8"/>
      <c r="AW417" s="8"/>
      <c r="AX417" s="7"/>
      <c r="AY417" s="8"/>
      <c r="AZ417" s="8"/>
      <c r="BA417" s="8"/>
      <c r="BB417" s="8"/>
      <c r="BC417" s="8"/>
      <c r="BD417" s="8"/>
      <c r="BE417" s="8"/>
      <c r="BF417" s="8"/>
      <c r="BG417" s="8"/>
      <c r="BH417" s="8"/>
      <c r="BI417" s="8"/>
      <c r="BJ417" s="8"/>
      <c r="BK417" s="8"/>
      <c r="BL417" s="8"/>
      <c r="BM417" s="8"/>
      <c r="BN417" s="8"/>
      <c r="BO417" s="8"/>
      <c r="BP417" s="7"/>
      <c r="BQ417" s="8"/>
      <c r="BR417" s="8"/>
      <c r="BS417" s="7"/>
      <c r="BT417" s="8"/>
      <c r="BU417" s="8"/>
    </row>
    <row r="418" spans="2:73" s="2" customFormat="1" x14ac:dyDescent="0.25">
      <c r="B418" s="3"/>
      <c r="C418" s="4"/>
      <c r="D418" s="5"/>
      <c r="E418" s="5"/>
      <c r="F418" s="4"/>
      <c r="G418" s="6"/>
      <c r="H418" s="6"/>
      <c r="L418" s="6"/>
      <c r="O418" s="6"/>
      <c r="R418" s="6"/>
      <c r="V418" s="7"/>
      <c r="W418" s="7"/>
      <c r="X418" s="8"/>
      <c r="Y418" s="8"/>
      <c r="Z418" s="8"/>
      <c r="AA418" s="8"/>
      <c r="AB418" s="8"/>
      <c r="AC418" s="7"/>
      <c r="AD418" s="8"/>
      <c r="AE418" s="8"/>
      <c r="AF418" s="7"/>
      <c r="AG418" s="8"/>
      <c r="AH418" s="8"/>
      <c r="AI418" s="8"/>
      <c r="AJ418" s="8"/>
      <c r="AK418" s="8"/>
      <c r="AL418" s="8"/>
      <c r="AM418" s="7"/>
      <c r="AN418" s="8"/>
      <c r="AO418" s="8"/>
      <c r="AP418" s="8"/>
      <c r="AQ418" s="7"/>
      <c r="AR418" s="8"/>
      <c r="AS418" s="8"/>
      <c r="AT418" s="8"/>
      <c r="AU418" s="8"/>
      <c r="AV418" s="8"/>
      <c r="AW418" s="8"/>
      <c r="AX418" s="7"/>
      <c r="AY418" s="8"/>
      <c r="AZ418" s="8"/>
      <c r="BA418" s="8"/>
      <c r="BB418" s="8"/>
      <c r="BC418" s="8"/>
      <c r="BD418" s="8"/>
      <c r="BE418" s="8"/>
      <c r="BF418" s="8"/>
      <c r="BG418" s="8"/>
      <c r="BH418" s="8"/>
      <c r="BI418" s="8"/>
      <c r="BJ418" s="8"/>
      <c r="BK418" s="8"/>
      <c r="BL418" s="8"/>
      <c r="BM418" s="8"/>
      <c r="BN418" s="8"/>
      <c r="BO418" s="8"/>
      <c r="BP418" s="7"/>
      <c r="BQ418" s="8"/>
      <c r="BR418" s="8"/>
      <c r="BS418" s="7"/>
      <c r="BT418" s="8"/>
      <c r="BU418" s="8"/>
    </row>
    <row r="419" spans="2:73" s="2" customFormat="1" x14ac:dyDescent="0.25">
      <c r="B419" s="3"/>
      <c r="C419" s="4"/>
      <c r="D419" s="5"/>
      <c r="E419" s="5"/>
      <c r="F419" s="4"/>
      <c r="G419" s="6"/>
      <c r="H419" s="6"/>
      <c r="L419" s="6"/>
      <c r="O419" s="6"/>
      <c r="R419" s="6"/>
      <c r="V419" s="7"/>
      <c r="W419" s="7"/>
      <c r="X419" s="8"/>
      <c r="Y419" s="8"/>
      <c r="Z419" s="8"/>
      <c r="AA419" s="8"/>
      <c r="AB419" s="8"/>
      <c r="AC419" s="7"/>
      <c r="AD419" s="8"/>
      <c r="AE419" s="8"/>
      <c r="AF419" s="7"/>
      <c r="AG419" s="8"/>
      <c r="AH419" s="8"/>
      <c r="AI419" s="8"/>
      <c r="AJ419" s="8"/>
      <c r="AK419" s="8"/>
      <c r="AL419" s="8"/>
      <c r="AM419" s="7"/>
      <c r="AN419" s="8"/>
      <c r="AO419" s="8"/>
      <c r="AP419" s="8"/>
      <c r="AQ419" s="7"/>
      <c r="AR419" s="8"/>
      <c r="AS419" s="8"/>
      <c r="AT419" s="8"/>
      <c r="AU419" s="8"/>
      <c r="AV419" s="8"/>
      <c r="AW419" s="8"/>
      <c r="AX419" s="7"/>
      <c r="AY419" s="8"/>
      <c r="AZ419" s="8"/>
      <c r="BA419" s="8"/>
      <c r="BB419" s="8"/>
      <c r="BC419" s="8"/>
      <c r="BD419" s="8"/>
      <c r="BE419" s="8"/>
      <c r="BF419" s="8"/>
      <c r="BG419" s="8"/>
      <c r="BH419" s="8"/>
      <c r="BI419" s="8"/>
      <c r="BJ419" s="8"/>
      <c r="BK419" s="8"/>
      <c r="BL419" s="8"/>
      <c r="BM419" s="8"/>
      <c r="BN419" s="8"/>
      <c r="BO419" s="8"/>
      <c r="BP419" s="7"/>
      <c r="BQ419" s="8"/>
      <c r="BR419" s="8"/>
      <c r="BS419" s="7"/>
      <c r="BT419" s="8"/>
      <c r="BU419" s="8"/>
    </row>
    <row r="420" spans="2:73" s="2" customFormat="1" x14ac:dyDescent="0.25">
      <c r="B420" s="3"/>
      <c r="C420" s="4"/>
      <c r="D420" s="5"/>
      <c r="E420" s="5"/>
      <c r="F420" s="4"/>
      <c r="G420" s="6"/>
      <c r="H420" s="6"/>
      <c r="L420" s="6"/>
      <c r="O420" s="6"/>
      <c r="R420" s="6"/>
      <c r="V420" s="7"/>
      <c r="W420" s="7"/>
      <c r="X420" s="8"/>
      <c r="Y420" s="8"/>
      <c r="Z420" s="8"/>
      <c r="AA420" s="8"/>
      <c r="AB420" s="8"/>
      <c r="AC420" s="7"/>
      <c r="AD420" s="8"/>
      <c r="AE420" s="8"/>
      <c r="AF420" s="7"/>
      <c r="AG420" s="8"/>
      <c r="AH420" s="8"/>
      <c r="AI420" s="8"/>
      <c r="AJ420" s="8"/>
      <c r="AK420" s="8"/>
      <c r="AL420" s="8"/>
      <c r="AM420" s="7"/>
      <c r="AN420" s="8"/>
      <c r="AO420" s="8"/>
      <c r="AP420" s="8"/>
      <c r="AQ420" s="7"/>
      <c r="AR420" s="8"/>
      <c r="AS420" s="8"/>
      <c r="AT420" s="8"/>
      <c r="AU420" s="8"/>
      <c r="AV420" s="8"/>
      <c r="AW420" s="8"/>
      <c r="AX420" s="7"/>
      <c r="AY420" s="8"/>
      <c r="AZ420" s="8"/>
      <c r="BA420" s="8"/>
      <c r="BB420" s="8"/>
      <c r="BC420" s="8"/>
      <c r="BD420" s="8"/>
      <c r="BE420" s="8"/>
      <c r="BF420" s="8"/>
      <c r="BG420" s="8"/>
      <c r="BH420" s="8"/>
      <c r="BI420" s="8"/>
      <c r="BJ420" s="8"/>
      <c r="BK420" s="8"/>
      <c r="BL420" s="8"/>
      <c r="BM420" s="8"/>
      <c r="BN420" s="8"/>
      <c r="BO420" s="8"/>
      <c r="BP420" s="7"/>
      <c r="BQ420" s="8"/>
      <c r="BR420" s="8"/>
      <c r="BS420" s="7"/>
      <c r="BT420" s="8"/>
      <c r="BU420" s="8"/>
    </row>
    <row r="421" spans="2:73" s="2" customFormat="1" x14ac:dyDescent="0.25">
      <c r="B421" s="3"/>
      <c r="C421" s="4"/>
      <c r="D421" s="5"/>
      <c r="E421" s="5"/>
      <c r="F421" s="4"/>
      <c r="G421" s="6"/>
      <c r="H421" s="6"/>
      <c r="L421" s="6"/>
      <c r="O421" s="6"/>
      <c r="R421" s="6"/>
      <c r="V421" s="7"/>
      <c r="W421" s="7"/>
      <c r="X421" s="8"/>
      <c r="Y421" s="8"/>
      <c r="Z421" s="8"/>
      <c r="AA421" s="8"/>
      <c r="AB421" s="8"/>
      <c r="AC421" s="7"/>
      <c r="AD421" s="8"/>
      <c r="AE421" s="8"/>
      <c r="AF421" s="7"/>
      <c r="AG421" s="8"/>
      <c r="AH421" s="8"/>
      <c r="AI421" s="8"/>
      <c r="AJ421" s="8"/>
      <c r="AK421" s="8"/>
      <c r="AL421" s="8"/>
      <c r="AM421" s="7"/>
      <c r="AN421" s="8"/>
      <c r="AO421" s="8"/>
      <c r="AP421" s="8"/>
      <c r="AQ421" s="7"/>
      <c r="AR421" s="8"/>
      <c r="AS421" s="8"/>
      <c r="AT421" s="8"/>
      <c r="AU421" s="8"/>
      <c r="AV421" s="8"/>
      <c r="AW421" s="8"/>
      <c r="AX421" s="7"/>
      <c r="AY421" s="8"/>
      <c r="AZ421" s="8"/>
      <c r="BA421" s="8"/>
      <c r="BB421" s="8"/>
      <c r="BC421" s="8"/>
      <c r="BD421" s="8"/>
      <c r="BE421" s="8"/>
      <c r="BF421" s="8"/>
      <c r="BG421" s="8"/>
      <c r="BH421" s="8"/>
      <c r="BI421" s="8"/>
      <c r="BJ421" s="8"/>
      <c r="BK421" s="8"/>
      <c r="BL421" s="8"/>
      <c r="BM421" s="8"/>
      <c r="BN421" s="8"/>
      <c r="BO421" s="8"/>
      <c r="BP421" s="7"/>
      <c r="BQ421" s="8"/>
      <c r="BR421" s="8"/>
      <c r="BS421" s="7"/>
      <c r="BT421" s="8"/>
      <c r="BU421" s="8"/>
    </row>
    <row r="422" spans="2:73" s="2" customFormat="1" x14ac:dyDescent="0.25">
      <c r="B422" s="3"/>
      <c r="C422" s="4"/>
      <c r="D422" s="5"/>
      <c r="E422" s="5"/>
      <c r="F422" s="4"/>
      <c r="G422" s="6"/>
      <c r="H422" s="6"/>
      <c r="L422" s="6"/>
      <c r="O422" s="6"/>
      <c r="R422" s="6"/>
      <c r="V422" s="7"/>
      <c r="W422" s="7"/>
      <c r="X422" s="8"/>
      <c r="Y422" s="8"/>
      <c r="Z422" s="8"/>
      <c r="AA422" s="8"/>
      <c r="AB422" s="8"/>
      <c r="AC422" s="7"/>
      <c r="AD422" s="8"/>
      <c r="AE422" s="8"/>
      <c r="AF422" s="7"/>
      <c r="AG422" s="8"/>
      <c r="AH422" s="8"/>
      <c r="AI422" s="8"/>
      <c r="AJ422" s="8"/>
      <c r="AK422" s="8"/>
      <c r="AL422" s="8"/>
      <c r="AM422" s="7"/>
      <c r="AN422" s="8"/>
      <c r="AO422" s="8"/>
      <c r="AP422" s="8"/>
      <c r="AQ422" s="7"/>
      <c r="AR422" s="8"/>
      <c r="AS422" s="8"/>
      <c r="AT422" s="8"/>
      <c r="AU422" s="8"/>
      <c r="AV422" s="8"/>
      <c r="AW422" s="8"/>
      <c r="AX422" s="7"/>
      <c r="AY422" s="8"/>
      <c r="AZ422" s="8"/>
      <c r="BA422" s="8"/>
      <c r="BB422" s="8"/>
      <c r="BC422" s="8"/>
      <c r="BD422" s="8"/>
      <c r="BE422" s="8"/>
      <c r="BF422" s="8"/>
      <c r="BG422" s="8"/>
      <c r="BH422" s="8"/>
      <c r="BI422" s="8"/>
      <c r="BJ422" s="8"/>
      <c r="BK422" s="8"/>
      <c r="BL422" s="8"/>
      <c r="BM422" s="8"/>
      <c r="BN422" s="8"/>
      <c r="BO422" s="8"/>
      <c r="BP422" s="7"/>
      <c r="BQ422" s="8"/>
      <c r="BR422" s="8"/>
      <c r="BS422" s="7"/>
      <c r="BT422" s="8"/>
      <c r="BU422" s="8"/>
    </row>
    <row r="423" spans="2:73" s="2" customFormat="1" x14ac:dyDescent="0.25">
      <c r="B423" s="3"/>
      <c r="C423" s="4"/>
      <c r="D423" s="5"/>
      <c r="E423" s="5"/>
      <c r="F423" s="4"/>
      <c r="G423" s="6"/>
      <c r="H423" s="6"/>
      <c r="L423" s="6"/>
      <c r="O423" s="6"/>
      <c r="R423" s="6"/>
      <c r="V423" s="7"/>
      <c r="W423" s="7"/>
      <c r="X423" s="8"/>
      <c r="Y423" s="8"/>
      <c r="Z423" s="8"/>
      <c r="AA423" s="8"/>
      <c r="AB423" s="8"/>
      <c r="AC423" s="7"/>
      <c r="AD423" s="8"/>
      <c r="AE423" s="8"/>
      <c r="AF423" s="7"/>
      <c r="AG423" s="8"/>
      <c r="AH423" s="8"/>
      <c r="AI423" s="8"/>
      <c r="AJ423" s="8"/>
      <c r="AK423" s="8"/>
      <c r="AL423" s="8"/>
      <c r="AM423" s="7"/>
      <c r="AN423" s="8"/>
      <c r="AO423" s="8"/>
      <c r="AP423" s="8"/>
      <c r="AQ423" s="7"/>
      <c r="AR423" s="8"/>
      <c r="AS423" s="8"/>
      <c r="AT423" s="8"/>
      <c r="AU423" s="8"/>
      <c r="AV423" s="8"/>
      <c r="AW423" s="8"/>
      <c r="AX423" s="7"/>
      <c r="AY423" s="8"/>
      <c r="AZ423" s="8"/>
      <c r="BA423" s="8"/>
      <c r="BB423" s="8"/>
      <c r="BC423" s="8"/>
      <c r="BD423" s="8"/>
      <c r="BE423" s="8"/>
      <c r="BF423" s="8"/>
      <c r="BG423" s="8"/>
      <c r="BH423" s="8"/>
      <c r="BI423" s="8"/>
      <c r="BJ423" s="8"/>
      <c r="BK423" s="8"/>
      <c r="BL423" s="8"/>
      <c r="BM423" s="8"/>
      <c r="BN423" s="8"/>
      <c r="BO423" s="8"/>
      <c r="BP423" s="7"/>
      <c r="BQ423" s="8"/>
      <c r="BR423" s="8"/>
      <c r="BS423" s="7"/>
      <c r="BT423" s="8"/>
      <c r="BU423" s="8"/>
    </row>
    <row r="424" spans="2:73" s="2" customFormat="1" x14ac:dyDescent="0.25">
      <c r="B424" s="3"/>
      <c r="C424" s="4"/>
      <c r="D424" s="5"/>
      <c r="E424" s="5"/>
      <c r="F424" s="4"/>
      <c r="G424" s="6"/>
      <c r="H424" s="6"/>
      <c r="L424" s="6"/>
      <c r="O424" s="6"/>
      <c r="R424" s="6"/>
      <c r="V424" s="7"/>
      <c r="W424" s="7"/>
      <c r="X424" s="8"/>
      <c r="Y424" s="8"/>
      <c r="Z424" s="8"/>
      <c r="AA424" s="8"/>
      <c r="AB424" s="8"/>
      <c r="AC424" s="7"/>
      <c r="AD424" s="8"/>
      <c r="AE424" s="8"/>
      <c r="AF424" s="7"/>
      <c r="AG424" s="8"/>
      <c r="AH424" s="8"/>
      <c r="AI424" s="8"/>
      <c r="AJ424" s="8"/>
      <c r="AK424" s="8"/>
      <c r="AL424" s="8"/>
      <c r="AM424" s="7"/>
      <c r="AN424" s="8"/>
      <c r="AO424" s="8"/>
      <c r="AP424" s="8"/>
      <c r="AQ424" s="7"/>
      <c r="AR424" s="8"/>
      <c r="AS424" s="8"/>
      <c r="AT424" s="8"/>
      <c r="AU424" s="8"/>
      <c r="AV424" s="8"/>
      <c r="AW424" s="8"/>
      <c r="AX424" s="7"/>
      <c r="AY424" s="8"/>
      <c r="AZ424" s="8"/>
      <c r="BA424" s="8"/>
      <c r="BB424" s="8"/>
      <c r="BC424" s="8"/>
      <c r="BD424" s="8"/>
      <c r="BE424" s="8"/>
      <c r="BF424" s="8"/>
      <c r="BG424" s="8"/>
      <c r="BH424" s="8"/>
      <c r="BI424" s="8"/>
      <c r="BJ424" s="8"/>
      <c r="BK424" s="8"/>
      <c r="BL424" s="8"/>
      <c r="BM424" s="8"/>
      <c r="BN424" s="8"/>
      <c r="BO424" s="8"/>
      <c r="BP424" s="7"/>
      <c r="BQ424" s="8"/>
      <c r="BR424" s="8"/>
      <c r="BS424" s="7"/>
      <c r="BT424" s="8"/>
      <c r="BU424" s="8"/>
    </row>
    <row r="425" spans="2:73" s="2" customFormat="1" x14ac:dyDescent="0.25">
      <c r="B425" s="3"/>
      <c r="C425" s="4"/>
      <c r="D425" s="5"/>
      <c r="E425" s="5"/>
      <c r="F425" s="4"/>
      <c r="G425" s="6"/>
      <c r="H425" s="6"/>
      <c r="L425" s="6"/>
      <c r="O425" s="6"/>
      <c r="R425" s="6"/>
      <c r="V425" s="7"/>
      <c r="W425" s="7"/>
      <c r="X425" s="8"/>
      <c r="Y425" s="8"/>
      <c r="Z425" s="8"/>
      <c r="AA425" s="8"/>
      <c r="AB425" s="8"/>
      <c r="AC425" s="7"/>
      <c r="AD425" s="8"/>
      <c r="AE425" s="8"/>
      <c r="AF425" s="7"/>
      <c r="AG425" s="8"/>
      <c r="AH425" s="8"/>
      <c r="AI425" s="8"/>
      <c r="AJ425" s="8"/>
      <c r="AK425" s="8"/>
      <c r="AL425" s="8"/>
      <c r="AM425" s="7"/>
      <c r="AN425" s="8"/>
      <c r="AO425" s="8"/>
      <c r="AP425" s="8"/>
      <c r="AQ425" s="7"/>
      <c r="AR425" s="8"/>
      <c r="AS425" s="8"/>
      <c r="AT425" s="8"/>
      <c r="AU425" s="8"/>
      <c r="AV425" s="8"/>
      <c r="AW425" s="8"/>
      <c r="AX425" s="7"/>
      <c r="AY425" s="8"/>
      <c r="AZ425" s="8"/>
      <c r="BA425" s="8"/>
      <c r="BB425" s="8"/>
      <c r="BC425" s="8"/>
      <c r="BD425" s="8"/>
      <c r="BE425" s="8"/>
      <c r="BF425" s="8"/>
      <c r="BG425" s="8"/>
      <c r="BH425" s="8"/>
      <c r="BI425" s="8"/>
      <c r="BJ425" s="8"/>
      <c r="BK425" s="8"/>
      <c r="BL425" s="8"/>
      <c r="BM425" s="8"/>
      <c r="BN425" s="8"/>
      <c r="BO425" s="8"/>
      <c r="BP425" s="7"/>
      <c r="BQ425" s="8"/>
      <c r="BR425" s="8"/>
      <c r="BS425" s="7"/>
      <c r="BT425" s="8"/>
      <c r="BU425" s="8"/>
    </row>
    <row r="426" spans="2:73" s="2" customFormat="1" x14ac:dyDescent="0.25">
      <c r="B426" s="3"/>
      <c r="C426" s="4"/>
      <c r="D426" s="5"/>
      <c r="E426" s="5"/>
      <c r="F426" s="4"/>
      <c r="G426" s="6"/>
      <c r="H426" s="6"/>
      <c r="L426" s="6"/>
      <c r="O426" s="6"/>
      <c r="R426" s="6"/>
      <c r="V426" s="7"/>
      <c r="W426" s="7"/>
      <c r="X426" s="8"/>
      <c r="Y426" s="8"/>
      <c r="Z426" s="8"/>
      <c r="AA426" s="8"/>
      <c r="AB426" s="8"/>
      <c r="AC426" s="7"/>
      <c r="AD426" s="8"/>
      <c r="AE426" s="8"/>
      <c r="AF426" s="7"/>
      <c r="AG426" s="8"/>
      <c r="AH426" s="8"/>
      <c r="AI426" s="8"/>
      <c r="AJ426" s="8"/>
      <c r="AK426" s="8"/>
      <c r="AL426" s="8"/>
      <c r="AM426" s="7"/>
      <c r="AN426" s="8"/>
      <c r="AO426" s="8"/>
      <c r="AP426" s="8"/>
      <c r="AQ426" s="7"/>
      <c r="AR426" s="8"/>
      <c r="AS426" s="8"/>
      <c r="AT426" s="8"/>
      <c r="AU426" s="8"/>
      <c r="AV426" s="8"/>
      <c r="AW426" s="8"/>
      <c r="AX426" s="7"/>
      <c r="AY426" s="8"/>
      <c r="AZ426" s="8"/>
      <c r="BA426" s="8"/>
      <c r="BB426" s="8"/>
      <c r="BC426" s="8"/>
      <c r="BD426" s="8"/>
      <c r="BE426" s="8"/>
      <c r="BF426" s="8"/>
      <c r="BG426" s="8"/>
      <c r="BH426" s="8"/>
      <c r="BI426" s="8"/>
      <c r="BJ426" s="8"/>
      <c r="BK426" s="8"/>
      <c r="BL426" s="8"/>
      <c r="BM426" s="8"/>
      <c r="BN426" s="8"/>
      <c r="BO426" s="8"/>
      <c r="BP426" s="7"/>
      <c r="BQ426" s="8"/>
      <c r="BR426" s="8"/>
      <c r="BS426" s="7"/>
      <c r="BT426" s="8"/>
      <c r="BU426" s="8"/>
    </row>
    <row r="427" spans="2:73" s="2" customFormat="1" x14ac:dyDescent="0.25">
      <c r="B427" s="3"/>
      <c r="C427" s="4"/>
      <c r="D427" s="5"/>
      <c r="E427" s="5"/>
      <c r="F427" s="4"/>
      <c r="G427" s="6"/>
      <c r="H427" s="6"/>
      <c r="L427" s="6"/>
      <c r="O427" s="6"/>
      <c r="R427" s="6"/>
      <c r="V427" s="7"/>
      <c r="W427" s="7"/>
      <c r="X427" s="8"/>
      <c r="Y427" s="8"/>
      <c r="Z427" s="8"/>
      <c r="AA427" s="8"/>
      <c r="AB427" s="8"/>
      <c r="AC427" s="7"/>
      <c r="AD427" s="8"/>
      <c r="AE427" s="8"/>
      <c r="AF427" s="7"/>
      <c r="AG427" s="8"/>
      <c r="AH427" s="8"/>
      <c r="AI427" s="8"/>
      <c r="AJ427" s="8"/>
      <c r="AK427" s="8"/>
      <c r="AL427" s="8"/>
      <c r="AM427" s="7"/>
      <c r="AN427" s="8"/>
      <c r="AO427" s="8"/>
      <c r="AP427" s="8"/>
      <c r="AQ427" s="7"/>
      <c r="AR427" s="8"/>
      <c r="AS427" s="8"/>
      <c r="AT427" s="8"/>
      <c r="AU427" s="8"/>
      <c r="AV427" s="8"/>
      <c r="AW427" s="8"/>
      <c r="AX427" s="7"/>
      <c r="AY427" s="8"/>
      <c r="AZ427" s="8"/>
      <c r="BA427" s="8"/>
      <c r="BB427" s="8"/>
      <c r="BC427" s="8"/>
      <c r="BD427" s="8"/>
      <c r="BE427" s="8"/>
      <c r="BF427" s="8"/>
      <c r="BG427" s="8"/>
      <c r="BH427" s="8"/>
      <c r="BI427" s="8"/>
      <c r="BJ427" s="8"/>
      <c r="BK427" s="8"/>
      <c r="BL427" s="8"/>
      <c r="BM427" s="8"/>
      <c r="BN427" s="8"/>
      <c r="BO427" s="8"/>
      <c r="BP427" s="7"/>
      <c r="BQ427" s="8"/>
      <c r="BR427" s="8"/>
      <c r="BS427" s="7"/>
      <c r="BT427" s="8"/>
      <c r="BU427" s="8"/>
    </row>
    <row r="428" spans="2:73" s="2" customFormat="1" x14ac:dyDescent="0.25">
      <c r="B428" s="3"/>
      <c r="C428" s="4"/>
      <c r="D428" s="5"/>
      <c r="E428" s="5"/>
      <c r="F428" s="4"/>
      <c r="G428" s="6"/>
      <c r="H428" s="6"/>
      <c r="L428" s="6"/>
      <c r="O428" s="6"/>
      <c r="R428" s="6"/>
      <c r="V428" s="7"/>
      <c r="W428" s="7"/>
      <c r="X428" s="8"/>
      <c r="Y428" s="8"/>
      <c r="Z428" s="8"/>
      <c r="AA428" s="8"/>
      <c r="AB428" s="8"/>
      <c r="AC428" s="7"/>
      <c r="AD428" s="8"/>
      <c r="AE428" s="8"/>
      <c r="AF428" s="7"/>
      <c r="AG428" s="8"/>
      <c r="AH428" s="8"/>
      <c r="AI428" s="8"/>
      <c r="AJ428" s="8"/>
      <c r="AK428" s="8"/>
      <c r="AL428" s="8"/>
      <c r="AM428" s="7"/>
      <c r="AN428" s="8"/>
      <c r="AO428" s="8"/>
      <c r="AP428" s="8"/>
      <c r="AQ428" s="7"/>
      <c r="AR428" s="8"/>
      <c r="AS428" s="8"/>
      <c r="AT428" s="8"/>
      <c r="AU428" s="8"/>
      <c r="AV428" s="8"/>
      <c r="AW428" s="8"/>
      <c r="AX428" s="7"/>
      <c r="AY428" s="8"/>
      <c r="AZ428" s="8"/>
      <c r="BA428" s="8"/>
      <c r="BB428" s="8"/>
      <c r="BC428" s="8"/>
      <c r="BD428" s="8"/>
      <c r="BE428" s="8"/>
      <c r="BF428" s="8"/>
      <c r="BG428" s="8"/>
      <c r="BH428" s="8"/>
      <c r="BI428" s="8"/>
      <c r="BJ428" s="8"/>
      <c r="BK428" s="8"/>
      <c r="BL428" s="8"/>
      <c r="BM428" s="8"/>
      <c r="BN428" s="8"/>
      <c r="BO428" s="8"/>
      <c r="BP428" s="7"/>
      <c r="BQ428" s="8"/>
      <c r="BR428" s="8"/>
      <c r="BS428" s="7"/>
      <c r="BT428" s="8"/>
      <c r="BU428" s="8"/>
    </row>
    <row r="429" spans="2:73" s="2" customFormat="1" x14ac:dyDescent="0.25">
      <c r="B429" s="3"/>
      <c r="C429" s="4"/>
      <c r="D429" s="5"/>
      <c r="E429" s="5"/>
      <c r="F429" s="4"/>
      <c r="G429" s="6"/>
      <c r="H429" s="6"/>
      <c r="L429" s="6"/>
      <c r="O429" s="6"/>
      <c r="R429" s="6"/>
      <c r="V429" s="7"/>
      <c r="W429" s="7"/>
      <c r="X429" s="8"/>
      <c r="Y429" s="8"/>
      <c r="Z429" s="8"/>
      <c r="AA429" s="8"/>
      <c r="AB429" s="8"/>
      <c r="AC429" s="7"/>
      <c r="AD429" s="8"/>
      <c r="AE429" s="8"/>
      <c r="AF429" s="7"/>
      <c r="AG429" s="8"/>
      <c r="AH429" s="8"/>
      <c r="AI429" s="8"/>
      <c r="AJ429" s="8"/>
      <c r="AK429" s="8"/>
      <c r="AL429" s="8"/>
      <c r="AM429" s="7"/>
      <c r="AN429" s="8"/>
      <c r="AO429" s="8"/>
      <c r="AP429" s="8"/>
      <c r="AQ429" s="7"/>
      <c r="AR429" s="8"/>
      <c r="AS429" s="8"/>
      <c r="AT429" s="8"/>
      <c r="AU429" s="8"/>
      <c r="AV429" s="8"/>
      <c r="AW429" s="8"/>
      <c r="AX429" s="7"/>
      <c r="AY429" s="8"/>
      <c r="AZ429" s="8"/>
      <c r="BA429" s="8"/>
      <c r="BB429" s="8"/>
      <c r="BC429" s="8"/>
      <c r="BD429" s="8"/>
      <c r="BE429" s="8"/>
      <c r="BF429" s="8"/>
      <c r="BG429" s="8"/>
      <c r="BH429" s="8"/>
      <c r="BI429" s="8"/>
      <c r="BJ429" s="8"/>
      <c r="BK429" s="8"/>
      <c r="BL429" s="8"/>
      <c r="BM429" s="8"/>
      <c r="BN429" s="8"/>
      <c r="BO429" s="8"/>
      <c r="BP429" s="7"/>
      <c r="BQ429" s="8"/>
      <c r="BR429" s="8"/>
      <c r="BS429" s="7"/>
      <c r="BT429" s="8"/>
      <c r="BU429" s="8"/>
    </row>
    <row r="430" spans="2:73" s="2" customFormat="1" x14ac:dyDescent="0.25">
      <c r="B430" s="3"/>
      <c r="C430" s="4"/>
      <c r="D430" s="5"/>
      <c r="E430" s="5"/>
      <c r="F430" s="4"/>
      <c r="G430" s="6"/>
      <c r="H430" s="6"/>
      <c r="L430" s="6"/>
      <c r="O430" s="6"/>
      <c r="R430" s="6"/>
      <c r="V430" s="7"/>
      <c r="W430" s="7"/>
      <c r="X430" s="8"/>
      <c r="Y430" s="8"/>
      <c r="Z430" s="8"/>
      <c r="AA430" s="8"/>
      <c r="AB430" s="8"/>
      <c r="AC430" s="7"/>
      <c r="AD430" s="8"/>
      <c r="AE430" s="8"/>
      <c r="AF430" s="7"/>
      <c r="AG430" s="8"/>
      <c r="AH430" s="8"/>
      <c r="AI430" s="8"/>
      <c r="AJ430" s="8"/>
      <c r="AK430" s="8"/>
      <c r="AL430" s="8"/>
      <c r="AM430" s="7"/>
      <c r="AN430" s="8"/>
      <c r="AO430" s="8"/>
      <c r="AP430" s="8"/>
      <c r="AQ430" s="7"/>
      <c r="AR430" s="8"/>
      <c r="AS430" s="8"/>
      <c r="AT430" s="8"/>
      <c r="AU430" s="8"/>
      <c r="AV430" s="8"/>
      <c r="AW430" s="8"/>
      <c r="AX430" s="7"/>
      <c r="AY430" s="8"/>
      <c r="AZ430" s="8"/>
      <c r="BA430" s="8"/>
      <c r="BB430" s="8"/>
      <c r="BC430" s="8"/>
      <c r="BD430" s="8"/>
      <c r="BE430" s="8"/>
      <c r="BF430" s="8"/>
      <c r="BG430" s="8"/>
      <c r="BH430" s="8"/>
      <c r="BI430" s="8"/>
      <c r="BJ430" s="8"/>
      <c r="BK430" s="8"/>
      <c r="BL430" s="8"/>
      <c r="BM430" s="8"/>
      <c r="BN430" s="8"/>
      <c r="BO430" s="8"/>
      <c r="BP430" s="7"/>
      <c r="BQ430" s="8"/>
      <c r="BR430" s="8"/>
      <c r="BS430" s="7"/>
      <c r="BT430" s="8"/>
      <c r="BU430" s="8"/>
    </row>
    <row r="431" spans="2:73" s="2" customFormat="1" x14ac:dyDescent="0.25">
      <c r="B431" s="3"/>
      <c r="C431" s="4"/>
      <c r="D431" s="5"/>
      <c r="E431" s="5"/>
      <c r="F431" s="4"/>
      <c r="G431" s="6"/>
      <c r="H431" s="6"/>
      <c r="L431" s="6"/>
      <c r="O431" s="6"/>
      <c r="R431" s="6"/>
      <c r="V431" s="7"/>
      <c r="W431" s="7"/>
      <c r="X431" s="8"/>
      <c r="Y431" s="8"/>
      <c r="Z431" s="8"/>
      <c r="AA431" s="8"/>
      <c r="AB431" s="8"/>
      <c r="AC431" s="7"/>
      <c r="AD431" s="8"/>
      <c r="AE431" s="8"/>
      <c r="AF431" s="7"/>
      <c r="AG431" s="8"/>
      <c r="AH431" s="8"/>
      <c r="AI431" s="8"/>
      <c r="AJ431" s="8"/>
      <c r="AK431" s="8"/>
      <c r="AL431" s="8"/>
      <c r="AM431" s="7"/>
      <c r="AN431" s="8"/>
      <c r="AO431" s="8"/>
      <c r="AP431" s="8"/>
      <c r="AQ431" s="7"/>
      <c r="AR431" s="8"/>
      <c r="AS431" s="8"/>
      <c r="AT431" s="8"/>
      <c r="AU431" s="8"/>
      <c r="AV431" s="8"/>
      <c r="AW431" s="8"/>
      <c r="AX431" s="7"/>
      <c r="AY431" s="8"/>
      <c r="AZ431" s="8"/>
      <c r="BA431" s="8"/>
      <c r="BB431" s="8"/>
      <c r="BC431" s="8"/>
      <c r="BD431" s="8"/>
      <c r="BE431" s="8"/>
      <c r="BF431" s="8"/>
      <c r="BG431" s="8"/>
      <c r="BH431" s="8"/>
      <c r="BI431" s="8"/>
      <c r="BJ431" s="8"/>
      <c r="BK431" s="8"/>
      <c r="BL431" s="8"/>
      <c r="BM431" s="8"/>
      <c r="BN431" s="8"/>
      <c r="BO431" s="8"/>
      <c r="BP431" s="7"/>
      <c r="BQ431" s="8"/>
      <c r="BR431" s="8"/>
      <c r="BS431" s="7"/>
      <c r="BT431" s="8"/>
      <c r="BU431" s="8"/>
    </row>
    <row r="432" spans="2:73" s="2" customFormat="1" x14ac:dyDescent="0.25">
      <c r="B432" s="3"/>
      <c r="C432" s="4"/>
      <c r="D432" s="5"/>
      <c r="E432" s="5"/>
      <c r="F432" s="4"/>
      <c r="G432" s="6"/>
      <c r="H432" s="6"/>
      <c r="L432" s="6"/>
      <c r="O432" s="6"/>
      <c r="R432" s="6"/>
      <c r="V432" s="7"/>
      <c r="W432" s="7"/>
      <c r="X432" s="8"/>
      <c r="Y432" s="8"/>
      <c r="Z432" s="8"/>
      <c r="AA432" s="8"/>
      <c r="AB432" s="8"/>
      <c r="AC432" s="7"/>
      <c r="AD432" s="8"/>
      <c r="AE432" s="8"/>
      <c r="AF432" s="7"/>
      <c r="AG432" s="8"/>
      <c r="AH432" s="8"/>
      <c r="AI432" s="8"/>
      <c r="AJ432" s="8"/>
      <c r="AK432" s="8"/>
      <c r="AL432" s="8"/>
      <c r="AM432" s="7"/>
      <c r="AN432" s="8"/>
      <c r="AO432" s="8"/>
      <c r="AP432" s="8"/>
      <c r="AQ432" s="7"/>
      <c r="AR432" s="8"/>
      <c r="AS432" s="8"/>
      <c r="AT432" s="8"/>
      <c r="AU432" s="8"/>
      <c r="AV432" s="8"/>
      <c r="AW432" s="8"/>
      <c r="AX432" s="7"/>
      <c r="AY432" s="8"/>
      <c r="AZ432" s="8"/>
      <c r="BA432" s="8"/>
      <c r="BB432" s="8"/>
      <c r="BC432" s="8"/>
      <c r="BD432" s="8"/>
      <c r="BE432" s="8"/>
      <c r="BF432" s="8"/>
      <c r="BG432" s="8"/>
      <c r="BH432" s="8"/>
      <c r="BI432" s="8"/>
      <c r="BJ432" s="8"/>
      <c r="BK432" s="8"/>
      <c r="BL432" s="8"/>
      <c r="BM432" s="8"/>
      <c r="BN432" s="8"/>
      <c r="BO432" s="8"/>
      <c r="BP432" s="7"/>
      <c r="BQ432" s="8"/>
      <c r="BR432" s="8"/>
      <c r="BS432" s="7"/>
      <c r="BT432" s="8"/>
      <c r="BU432" s="8"/>
    </row>
    <row r="433" spans="2:73" s="2" customFormat="1" x14ac:dyDescent="0.25">
      <c r="B433" s="3"/>
      <c r="C433" s="4"/>
      <c r="D433" s="5"/>
      <c r="E433" s="5"/>
      <c r="F433" s="4"/>
      <c r="G433" s="6"/>
      <c r="H433" s="6"/>
      <c r="L433" s="6"/>
      <c r="O433" s="6"/>
      <c r="R433" s="6"/>
      <c r="V433" s="7"/>
      <c r="W433" s="7"/>
      <c r="X433" s="8"/>
      <c r="Y433" s="8"/>
      <c r="Z433" s="8"/>
      <c r="AA433" s="8"/>
      <c r="AB433" s="8"/>
      <c r="AC433" s="7"/>
      <c r="AD433" s="8"/>
      <c r="AE433" s="8"/>
      <c r="AF433" s="7"/>
      <c r="AG433" s="8"/>
      <c r="AH433" s="8"/>
      <c r="AI433" s="8"/>
      <c r="AJ433" s="8"/>
      <c r="AK433" s="8"/>
      <c r="AL433" s="8"/>
      <c r="AM433" s="7"/>
      <c r="AN433" s="8"/>
      <c r="AO433" s="8"/>
      <c r="AP433" s="8"/>
      <c r="AQ433" s="7"/>
      <c r="AR433" s="8"/>
      <c r="AS433" s="8"/>
      <c r="AT433" s="8"/>
      <c r="AU433" s="8"/>
      <c r="AV433" s="8"/>
      <c r="AW433" s="8"/>
      <c r="AX433" s="7"/>
      <c r="AY433" s="8"/>
      <c r="AZ433" s="8"/>
      <c r="BA433" s="8"/>
      <c r="BB433" s="8"/>
      <c r="BC433" s="8"/>
      <c r="BD433" s="8"/>
      <c r="BE433" s="8"/>
      <c r="BF433" s="8"/>
      <c r="BG433" s="8"/>
      <c r="BH433" s="8"/>
      <c r="BI433" s="8"/>
      <c r="BJ433" s="8"/>
      <c r="BK433" s="8"/>
      <c r="BL433" s="8"/>
      <c r="BM433" s="8"/>
      <c r="BN433" s="8"/>
      <c r="BO433" s="8"/>
      <c r="BP433" s="7"/>
      <c r="BQ433" s="8"/>
      <c r="BR433" s="8"/>
      <c r="BS433" s="7"/>
      <c r="BT433" s="8"/>
      <c r="BU433" s="8"/>
    </row>
    <row r="434" spans="2:73" s="2" customFormat="1" x14ac:dyDescent="0.25">
      <c r="B434" s="3"/>
      <c r="C434" s="4"/>
      <c r="D434" s="5"/>
      <c r="E434" s="5"/>
      <c r="F434" s="4"/>
      <c r="G434" s="6"/>
      <c r="H434" s="6"/>
      <c r="L434" s="6"/>
      <c r="O434" s="6"/>
      <c r="R434" s="6"/>
      <c r="V434" s="7"/>
      <c r="W434" s="7"/>
      <c r="X434" s="8"/>
      <c r="Y434" s="8"/>
      <c r="Z434" s="8"/>
      <c r="AA434" s="8"/>
      <c r="AB434" s="8"/>
      <c r="AC434" s="7"/>
      <c r="AD434" s="8"/>
      <c r="AE434" s="8"/>
      <c r="AF434" s="7"/>
      <c r="AG434" s="8"/>
      <c r="AH434" s="8"/>
      <c r="AI434" s="8"/>
      <c r="AJ434" s="8"/>
      <c r="AK434" s="8"/>
      <c r="AL434" s="8"/>
      <c r="AM434" s="7"/>
      <c r="AN434" s="8"/>
      <c r="AO434" s="8"/>
      <c r="AP434" s="8"/>
      <c r="AQ434" s="7"/>
      <c r="AR434" s="8"/>
      <c r="AS434" s="8"/>
      <c r="AT434" s="8"/>
      <c r="AU434" s="8"/>
      <c r="AV434" s="8"/>
      <c r="AW434" s="8"/>
      <c r="AX434" s="7"/>
      <c r="AY434" s="8"/>
      <c r="AZ434" s="8"/>
      <c r="BA434" s="8"/>
      <c r="BB434" s="8"/>
      <c r="BC434" s="8"/>
      <c r="BD434" s="8"/>
      <c r="BE434" s="8"/>
      <c r="BF434" s="8"/>
      <c r="BG434" s="8"/>
      <c r="BH434" s="8"/>
      <c r="BI434" s="8"/>
      <c r="BJ434" s="8"/>
      <c r="BK434" s="8"/>
      <c r="BL434" s="8"/>
      <c r="BM434" s="8"/>
      <c r="BN434" s="8"/>
      <c r="BO434" s="8"/>
      <c r="BP434" s="7"/>
      <c r="BQ434" s="8"/>
      <c r="BR434" s="8"/>
      <c r="BS434" s="7"/>
      <c r="BT434" s="8"/>
      <c r="BU434" s="8"/>
    </row>
    <row r="435" spans="2:73" s="2" customFormat="1" x14ac:dyDescent="0.25">
      <c r="B435" s="3"/>
      <c r="C435" s="4"/>
      <c r="D435" s="5"/>
      <c r="E435" s="5"/>
      <c r="F435" s="4"/>
      <c r="G435" s="6"/>
      <c r="H435" s="6"/>
      <c r="L435" s="6"/>
      <c r="O435" s="6"/>
      <c r="R435" s="6"/>
      <c r="V435" s="7"/>
      <c r="W435" s="7"/>
      <c r="X435" s="8"/>
      <c r="Y435" s="8"/>
      <c r="Z435" s="8"/>
      <c r="AA435" s="8"/>
      <c r="AB435" s="8"/>
      <c r="AC435" s="7"/>
      <c r="AD435" s="8"/>
      <c r="AE435" s="8"/>
      <c r="AF435" s="7"/>
      <c r="AG435" s="8"/>
      <c r="AH435" s="8"/>
      <c r="AI435" s="8"/>
      <c r="AJ435" s="8"/>
      <c r="AK435" s="8"/>
      <c r="AL435" s="8"/>
      <c r="AM435" s="7"/>
      <c r="AN435" s="8"/>
      <c r="AO435" s="8"/>
      <c r="AP435" s="8"/>
      <c r="AQ435" s="7"/>
      <c r="AR435" s="8"/>
      <c r="AS435" s="8"/>
      <c r="AT435" s="8"/>
      <c r="AU435" s="8"/>
      <c r="AV435" s="8"/>
      <c r="AW435" s="8"/>
      <c r="AX435" s="7"/>
      <c r="AY435" s="8"/>
      <c r="AZ435" s="8"/>
      <c r="BA435" s="8"/>
      <c r="BB435" s="8"/>
      <c r="BC435" s="8"/>
      <c r="BD435" s="8"/>
      <c r="BE435" s="8"/>
      <c r="BF435" s="8"/>
      <c r="BG435" s="8"/>
      <c r="BH435" s="8"/>
      <c r="BI435" s="8"/>
      <c r="BJ435" s="8"/>
      <c r="BK435" s="8"/>
      <c r="BL435" s="8"/>
      <c r="BM435" s="8"/>
      <c r="BN435" s="8"/>
      <c r="BO435" s="8"/>
      <c r="BP435" s="7"/>
      <c r="BQ435" s="8"/>
      <c r="BR435" s="8"/>
      <c r="BS435" s="7"/>
      <c r="BT435" s="8"/>
      <c r="BU435" s="8"/>
    </row>
    <row r="436" spans="2:73" s="2" customFormat="1" x14ac:dyDescent="0.25">
      <c r="B436" s="3"/>
      <c r="C436" s="4"/>
      <c r="D436" s="5"/>
      <c r="E436" s="5"/>
      <c r="F436" s="4"/>
      <c r="G436" s="6"/>
      <c r="H436" s="6"/>
      <c r="L436" s="6"/>
      <c r="O436" s="6"/>
      <c r="R436" s="6"/>
      <c r="V436" s="7"/>
      <c r="W436" s="7"/>
      <c r="X436" s="8"/>
      <c r="Y436" s="8"/>
      <c r="Z436" s="8"/>
      <c r="AA436" s="8"/>
      <c r="AB436" s="8"/>
      <c r="AC436" s="7"/>
      <c r="AD436" s="8"/>
      <c r="AE436" s="8"/>
      <c r="AF436" s="7"/>
      <c r="AG436" s="8"/>
      <c r="AH436" s="8"/>
      <c r="AI436" s="8"/>
      <c r="AJ436" s="8"/>
      <c r="AK436" s="8"/>
      <c r="AL436" s="8"/>
      <c r="AM436" s="7"/>
      <c r="AN436" s="8"/>
      <c r="AO436" s="8"/>
      <c r="AP436" s="8"/>
      <c r="AQ436" s="7"/>
      <c r="AR436" s="8"/>
      <c r="AS436" s="8"/>
      <c r="AT436" s="8"/>
      <c r="AU436" s="8"/>
      <c r="AV436" s="8"/>
      <c r="AW436" s="8"/>
      <c r="AX436" s="7"/>
      <c r="AY436" s="8"/>
      <c r="AZ436" s="8"/>
      <c r="BA436" s="8"/>
      <c r="BB436" s="8"/>
      <c r="BC436" s="8"/>
      <c r="BD436" s="8"/>
      <c r="BE436" s="8"/>
      <c r="BF436" s="8"/>
      <c r="BG436" s="8"/>
      <c r="BH436" s="8"/>
      <c r="BI436" s="8"/>
      <c r="BJ436" s="8"/>
      <c r="BK436" s="8"/>
      <c r="BL436" s="8"/>
      <c r="BM436" s="8"/>
      <c r="BN436" s="8"/>
      <c r="BO436" s="8"/>
      <c r="BP436" s="7"/>
      <c r="BQ436" s="8"/>
      <c r="BR436" s="8"/>
      <c r="BS436" s="7"/>
      <c r="BT436" s="8"/>
      <c r="BU436" s="8"/>
    </row>
    <row r="437" spans="2:73" s="2" customFormat="1" x14ac:dyDescent="0.25">
      <c r="B437" s="3"/>
      <c r="C437" s="4"/>
      <c r="D437" s="5"/>
      <c r="E437" s="5"/>
      <c r="F437" s="4"/>
      <c r="G437" s="6"/>
      <c r="H437" s="6"/>
      <c r="L437" s="6"/>
      <c r="O437" s="6"/>
      <c r="R437" s="6"/>
      <c r="V437" s="7"/>
      <c r="W437" s="7"/>
      <c r="X437" s="8"/>
      <c r="Y437" s="8"/>
      <c r="Z437" s="8"/>
      <c r="AA437" s="8"/>
      <c r="AB437" s="8"/>
      <c r="AC437" s="7"/>
      <c r="AD437" s="8"/>
      <c r="AE437" s="8"/>
      <c r="AF437" s="7"/>
      <c r="AG437" s="8"/>
      <c r="AH437" s="8"/>
      <c r="AI437" s="8"/>
      <c r="AJ437" s="8"/>
      <c r="AK437" s="8"/>
      <c r="AL437" s="8"/>
      <c r="AM437" s="7"/>
      <c r="AN437" s="8"/>
      <c r="AO437" s="8"/>
      <c r="AP437" s="8"/>
      <c r="AQ437" s="7"/>
      <c r="AR437" s="8"/>
      <c r="AS437" s="8"/>
      <c r="AT437" s="8"/>
      <c r="AU437" s="8"/>
      <c r="AV437" s="8"/>
      <c r="AW437" s="8"/>
      <c r="AX437" s="7"/>
      <c r="AY437" s="8"/>
      <c r="AZ437" s="8"/>
      <c r="BA437" s="8"/>
      <c r="BB437" s="8"/>
      <c r="BC437" s="8"/>
      <c r="BD437" s="8"/>
      <c r="BE437" s="8"/>
      <c r="BF437" s="8"/>
      <c r="BG437" s="8"/>
      <c r="BH437" s="8"/>
      <c r="BI437" s="8"/>
      <c r="BJ437" s="8"/>
      <c r="BK437" s="8"/>
      <c r="BL437" s="8"/>
      <c r="BM437" s="8"/>
      <c r="BN437" s="8"/>
      <c r="BO437" s="8"/>
      <c r="BP437" s="7"/>
      <c r="BQ437" s="8"/>
      <c r="BR437" s="8"/>
      <c r="BS437" s="7"/>
      <c r="BT437" s="8"/>
      <c r="BU437" s="8"/>
    </row>
    <row r="438" spans="2:73" s="2" customFormat="1" x14ac:dyDescent="0.25">
      <c r="B438" s="3"/>
      <c r="C438" s="4"/>
      <c r="D438" s="5"/>
      <c r="E438" s="5"/>
      <c r="F438" s="4"/>
      <c r="G438" s="6"/>
      <c r="H438" s="6"/>
      <c r="L438" s="6"/>
      <c r="O438" s="6"/>
      <c r="R438" s="6"/>
      <c r="V438" s="7"/>
      <c r="W438" s="7"/>
      <c r="X438" s="8"/>
      <c r="Y438" s="8"/>
      <c r="Z438" s="8"/>
      <c r="AA438" s="8"/>
      <c r="AB438" s="8"/>
      <c r="AC438" s="7"/>
      <c r="AD438" s="8"/>
      <c r="AE438" s="8"/>
      <c r="AF438" s="7"/>
      <c r="AG438" s="8"/>
      <c r="AH438" s="8"/>
      <c r="AI438" s="8"/>
      <c r="AJ438" s="8"/>
      <c r="AK438" s="8"/>
      <c r="AL438" s="8"/>
      <c r="AM438" s="7"/>
      <c r="AN438" s="8"/>
      <c r="AO438" s="8"/>
      <c r="AP438" s="8"/>
      <c r="AQ438" s="7"/>
      <c r="AR438" s="8"/>
      <c r="AS438" s="8"/>
      <c r="AT438" s="8"/>
      <c r="AU438" s="8"/>
      <c r="AV438" s="8"/>
      <c r="AW438" s="8"/>
      <c r="AX438" s="7"/>
      <c r="AY438" s="8"/>
      <c r="AZ438" s="8"/>
      <c r="BA438" s="8"/>
      <c r="BB438" s="8"/>
      <c r="BC438" s="8"/>
      <c r="BD438" s="8"/>
      <c r="BE438" s="8"/>
      <c r="BF438" s="8"/>
      <c r="BG438" s="8"/>
      <c r="BH438" s="8"/>
      <c r="BI438" s="8"/>
      <c r="BJ438" s="8"/>
      <c r="BK438" s="8"/>
      <c r="BL438" s="8"/>
      <c r="BM438" s="8"/>
      <c r="BN438" s="8"/>
      <c r="BO438" s="8"/>
      <c r="BP438" s="7"/>
      <c r="BQ438" s="8"/>
      <c r="BR438" s="8"/>
      <c r="BS438" s="7"/>
      <c r="BT438" s="8"/>
      <c r="BU438" s="8"/>
    </row>
    <row r="439" spans="2:73" s="2" customFormat="1" x14ac:dyDescent="0.25">
      <c r="B439" s="3"/>
      <c r="C439" s="4"/>
      <c r="D439" s="5"/>
      <c r="E439" s="5"/>
      <c r="F439" s="4"/>
      <c r="G439" s="6"/>
      <c r="H439" s="6"/>
      <c r="L439" s="6"/>
      <c r="O439" s="6"/>
      <c r="R439" s="6"/>
      <c r="V439" s="7"/>
      <c r="W439" s="7"/>
      <c r="X439" s="8"/>
      <c r="Y439" s="8"/>
      <c r="Z439" s="8"/>
      <c r="AA439" s="8"/>
      <c r="AB439" s="8"/>
      <c r="AC439" s="7"/>
      <c r="AD439" s="8"/>
      <c r="AE439" s="8"/>
      <c r="AF439" s="7"/>
      <c r="AG439" s="8"/>
      <c r="AH439" s="8"/>
      <c r="AI439" s="8"/>
      <c r="AJ439" s="8"/>
      <c r="AK439" s="8"/>
      <c r="AL439" s="8"/>
      <c r="AM439" s="7"/>
      <c r="AN439" s="8"/>
      <c r="AO439" s="8"/>
      <c r="AP439" s="8"/>
      <c r="AQ439" s="7"/>
      <c r="AR439" s="8"/>
      <c r="AS439" s="8"/>
      <c r="AT439" s="8"/>
      <c r="AU439" s="8"/>
      <c r="AV439" s="8"/>
      <c r="AW439" s="8"/>
      <c r="AX439" s="7"/>
      <c r="AY439" s="8"/>
      <c r="AZ439" s="8"/>
      <c r="BA439" s="8"/>
      <c r="BB439" s="8"/>
      <c r="BC439" s="8"/>
      <c r="BD439" s="8"/>
      <c r="BE439" s="8"/>
      <c r="BF439" s="8"/>
      <c r="BG439" s="8"/>
      <c r="BH439" s="8"/>
      <c r="BI439" s="8"/>
      <c r="BJ439" s="8"/>
      <c r="BK439" s="8"/>
      <c r="BL439" s="8"/>
      <c r="BM439" s="8"/>
      <c r="BN439" s="8"/>
      <c r="BO439" s="8"/>
      <c r="BP439" s="7"/>
      <c r="BQ439" s="8"/>
      <c r="BR439" s="8"/>
      <c r="BS439" s="7"/>
      <c r="BT439" s="8"/>
      <c r="BU439" s="8"/>
    </row>
    <row r="440" spans="2:73" s="2" customFormat="1" x14ac:dyDescent="0.25">
      <c r="B440" s="3"/>
      <c r="C440" s="4"/>
      <c r="D440" s="5"/>
      <c r="E440" s="5"/>
      <c r="F440" s="4"/>
      <c r="G440" s="6"/>
      <c r="H440" s="6"/>
      <c r="L440" s="6"/>
      <c r="O440" s="6"/>
      <c r="R440" s="6"/>
      <c r="V440" s="7"/>
      <c r="W440" s="7"/>
      <c r="X440" s="8"/>
      <c r="Y440" s="8"/>
      <c r="Z440" s="8"/>
      <c r="AA440" s="8"/>
      <c r="AB440" s="8"/>
      <c r="AC440" s="7"/>
      <c r="AD440" s="8"/>
      <c r="AE440" s="8"/>
      <c r="AF440" s="7"/>
      <c r="AG440" s="8"/>
      <c r="AH440" s="8"/>
      <c r="AI440" s="8"/>
      <c r="AJ440" s="8"/>
      <c r="AK440" s="8"/>
      <c r="AL440" s="8"/>
      <c r="AM440" s="7"/>
      <c r="AN440" s="8"/>
      <c r="AO440" s="8"/>
      <c r="AP440" s="8"/>
      <c r="AQ440" s="7"/>
      <c r="AR440" s="8"/>
      <c r="AS440" s="8"/>
      <c r="AT440" s="8"/>
      <c r="AU440" s="8"/>
      <c r="AV440" s="8"/>
      <c r="AW440" s="8"/>
      <c r="AX440" s="7"/>
      <c r="AY440" s="8"/>
      <c r="AZ440" s="8"/>
      <c r="BA440" s="8"/>
      <c r="BB440" s="8"/>
      <c r="BC440" s="8"/>
      <c r="BD440" s="8"/>
      <c r="BE440" s="8"/>
      <c r="BF440" s="8"/>
      <c r="BG440" s="8"/>
      <c r="BH440" s="8"/>
      <c r="BI440" s="8"/>
      <c r="BJ440" s="8"/>
      <c r="BK440" s="8"/>
      <c r="BL440" s="8"/>
      <c r="BM440" s="8"/>
      <c r="BN440" s="8"/>
      <c r="BO440" s="8"/>
      <c r="BP440" s="7"/>
      <c r="BQ440" s="8"/>
      <c r="BR440" s="8"/>
      <c r="BS440" s="7"/>
      <c r="BT440" s="8"/>
      <c r="BU440" s="8"/>
    </row>
    <row r="441" spans="2:73" s="2" customFormat="1" x14ac:dyDescent="0.25">
      <c r="B441" s="3"/>
      <c r="C441" s="4"/>
      <c r="D441" s="5"/>
      <c r="E441" s="5"/>
      <c r="F441" s="4"/>
      <c r="G441" s="6"/>
      <c r="H441" s="6"/>
      <c r="L441" s="6"/>
      <c r="O441" s="6"/>
      <c r="R441" s="6"/>
      <c r="V441" s="7"/>
      <c r="W441" s="7"/>
      <c r="X441" s="8"/>
      <c r="Y441" s="8"/>
      <c r="Z441" s="8"/>
      <c r="AA441" s="8"/>
      <c r="AB441" s="8"/>
      <c r="AC441" s="7"/>
      <c r="AD441" s="8"/>
      <c r="AE441" s="8"/>
      <c r="AF441" s="7"/>
      <c r="AG441" s="8"/>
      <c r="AH441" s="8"/>
      <c r="AI441" s="8"/>
      <c r="AJ441" s="8"/>
      <c r="AK441" s="8"/>
      <c r="AL441" s="8"/>
      <c r="AM441" s="7"/>
      <c r="AN441" s="8"/>
      <c r="AO441" s="8"/>
      <c r="AP441" s="8"/>
      <c r="AQ441" s="7"/>
      <c r="AR441" s="8"/>
      <c r="AS441" s="8"/>
      <c r="AT441" s="8"/>
      <c r="AU441" s="8"/>
      <c r="AV441" s="8"/>
      <c r="AW441" s="8"/>
      <c r="AX441" s="7"/>
      <c r="AY441" s="8"/>
      <c r="AZ441" s="8"/>
      <c r="BA441" s="8"/>
      <c r="BB441" s="8"/>
      <c r="BC441" s="8"/>
      <c r="BD441" s="8"/>
      <c r="BE441" s="8"/>
      <c r="BF441" s="8"/>
      <c r="BG441" s="8"/>
      <c r="BH441" s="8"/>
      <c r="BI441" s="8"/>
      <c r="BJ441" s="8"/>
      <c r="BK441" s="8"/>
      <c r="BL441" s="8"/>
      <c r="BM441" s="8"/>
      <c r="BN441" s="8"/>
      <c r="BO441" s="8"/>
      <c r="BP441" s="7"/>
      <c r="BQ441" s="8"/>
      <c r="BR441" s="8"/>
      <c r="BS441" s="7"/>
      <c r="BT441" s="8"/>
      <c r="BU441" s="8"/>
    </row>
    <row r="442" spans="2:73" s="2" customFormat="1" x14ac:dyDescent="0.25">
      <c r="B442" s="3"/>
      <c r="C442" s="4"/>
      <c r="D442" s="5"/>
      <c r="E442" s="5"/>
      <c r="F442" s="4"/>
      <c r="G442" s="6"/>
      <c r="H442" s="6"/>
      <c r="L442" s="6"/>
      <c r="O442" s="6"/>
      <c r="R442" s="6"/>
      <c r="V442" s="7"/>
      <c r="W442" s="7"/>
      <c r="X442" s="8"/>
      <c r="Y442" s="8"/>
      <c r="Z442" s="8"/>
      <c r="AA442" s="8"/>
      <c r="AB442" s="8"/>
      <c r="AC442" s="7"/>
      <c r="AD442" s="8"/>
      <c r="AE442" s="8"/>
      <c r="AF442" s="7"/>
      <c r="AG442" s="8"/>
      <c r="AH442" s="8"/>
      <c r="AI442" s="8"/>
      <c r="AJ442" s="8"/>
      <c r="AK442" s="8"/>
      <c r="AL442" s="8"/>
      <c r="AM442" s="7"/>
      <c r="AN442" s="8"/>
      <c r="AO442" s="8"/>
      <c r="AP442" s="8"/>
      <c r="AQ442" s="7"/>
      <c r="AR442" s="8"/>
      <c r="AS442" s="8"/>
      <c r="AT442" s="8"/>
      <c r="AU442" s="8"/>
      <c r="AV442" s="8"/>
      <c r="AW442" s="8"/>
      <c r="AX442" s="7"/>
      <c r="AY442" s="8"/>
      <c r="AZ442" s="8"/>
      <c r="BA442" s="8"/>
      <c r="BB442" s="8"/>
      <c r="BC442" s="8"/>
      <c r="BD442" s="8"/>
      <c r="BE442" s="8"/>
      <c r="BF442" s="8"/>
      <c r="BG442" s="8"/>
      <c r="BH442" s="8"/>
      <c r="BI442" s="8"/>
      <c r="BJ442" s="8"/>
      <c r="BK442" s="8"/>
      <c r="BL442" s="8"/>
      <c r="BM442" s="8"/>
      <c r="BN442" s="8"/>
      <c r="BO442" s="8"/>
      <c r="BP442" s="7"/>
      <c r="BQ442" s="8"/>
      <c r="BR442" s="8"/>
      <c r="BS442" s="7"/>
      <c r="BT442" s="8"/>
      <c r="BU442" s="8"/>
    </row>
    <row r="443" spans="2:73" s="2" customFormat="1" x14ac:dyDescent="0.25">
      <c r="B443" s="3"/>
      <c r="C443" s="4"/>
      <c r="D443" s="5"/>
      <c r="E443" s="5"/>
      <c r="F443" s="4"/>
      <c r="G443" s="6"/>
      <c r="H443" s="6"/>
      <c r="L443" s="6"/>
      <c r="O443" s="6"/>
      <c r="R443" s="6"/>
      <c r="V443" s="7"/>
      <c r="W443" s="7"/>
      <c r="X443" s="8"/>
      <c r="Y443" s="8"/>
      <c r="Z443" s="8"/>
      <c r="AA443" s="8"/>
      <c r="AB443" s="8"/>
      <c r="AC443" s="7"/>
      <c r="AD443" s="8"/>
      <c r="AE443" s="8"/>
      <c r="AF443" s="7"/>
      <c r="AG443" s="8"/>
      <c r="AH443" s="8"/>
      <c r="AI443" s="8"/>
      <c r="AJ443" s="8"/>
      <c r="AK443" s="8"/>
      <c r="AL443" s="8"/>
      <c r="AM443" s="7"/>
      <c r="AN443" s="8"/>
      <c r="AO443" s="8"/>
      <c r="AP443" s="8"/>
      <c r="AQ443" s="7"/>
      <c r="AR443" s="8"/>
      <c r="AS443" s="8"/>
      <c r="AT443" s="8"/>
      <c r="AU443" s="8"/>
      <c r="AV443" s="8"/>
      <c r="AW443" s="8"/>
      <c r="AX443" s="7"/>
      <c r="AY443" s="8"/>
      <c r="AZ443" s="8"/>
      <c r="BA443" s="8"/>
      <c r="BB443" s="8"/>
      <c r="BC443" s="8"/>
      <c r="BD443" s="8"/>
      <c r="BE443" s="8"/>
      <c r="BF443" s="8"/>
      <c r="BG443" s="8"/>
      <c r="BH443" s="8"/>
      <c r="BI443" s="8"/>
      <c r="BJ443" s="8"/>
      <c r="BK443" s="8"/>
      <c r="BL443" s="8"/>
      <c r="BM443" s="8"/>
      <c r="BN443" s="8"/>
      <c r="BO443" s="8"/>
      <c r="BP443" s="7"/>
      <c r="BQ443" s="8"/>
      <c r="BR443" s="8"/>
      <c r="BS443" s="7"/>
      <c r="BT443" s="8"/>
      <c r="BU443" s="8"/>
    </row>
    <row r="444" spans="2:73" s="2" customFormat="1" x14ac:dyDescent="0.25">
      <c r="B444" s="3"/>
      <c r="C444" s="4"/>
      <c r="D444" s="5"/>
      <c r="E444" s="5"/>
      <c r="F444" s="4"/>
      <c r="G444" s="6"/>
      <c r="H444" s="6"/>
      <c r="L444" s="6"/>
      <c r="O444" s="6"/>
      <c r="R444" s="6"/>
      <c r="V444" s="7"/>
      <c r="W444" s="7"/>
      <c r="X444" s="8"/>
      <c r="Y444" s="8"/>
      <c r="Z444" s="8"/>
      <c r="AA444" s="8"/>
      <c r="AB444" s="8"/>
      <c r="AC444" s="7"/>
      <c r="AD444" s="8"/>
      <c r="AE444" s="8"/>
      <c r="AF444" s="7"/>
      <c r="AG444" s="8"/>
      <c r="AH444" s="8"/>
      <c r="AI444" s="8"/>
      <c r="AJ444" s="8"/>
      <c r="AK444" s="8"/>
      <c r="AL444" s="8"/>
      <c r="AM444" s="7"/>
      <c r="AN444" s="8"/>
      <c r="AO444" s="8"/>
      <c r="AP444" s="8"/>
      <c r="AQ444" s="7"/>
      <c r="AR444" s="8"/>
      <c r="AS444" s="8"/>
      <c r="AT444" s="8"/>
      <c r="AU444" s="8"/>
      <c r="AV444" s="8"/>
      <c r="AW444" s="8"/>
      <c r="AX444" s="7"/>
      <c r="AY444" s="8"/>
      <c r="AZ444" s="8"/>
      <c r="BA444" s="8"/>
      <c r="BB444" s="8"/>
      <c r="BC444" s="8"/>
      <c r="BD444" s="8"/>
      <c r="BE444" s="8"/>
      <c r="BF444" s="8"/>
      <c r="BG444" s="8"/>
      <c r="BH444" s="8"/>
      <c r="BI444" s="8"/>
      <c r="BJ444" s="8"/>
      <c r="BK444" s="8"/>
      <c r="BL444" s="8"/>
      <c r="BM444" s="8"/>
      <c r="BN444" s="8"/>
      <c r="BO444" s="8"/>
      <c r="BP444" s="7"/>
      <c r="BQ444" s="8"/>
      <c r="BR444" s="8"/>
      <c r="BS444" s="7"/>
      <c r="BT444" s="8"/>
      <c r="BU444" s="8"/>
    </row>
    <row r="445" spans="2:73" s="2" customFormat="1" x14ac:dyDescent="0.25">
      <c r="B445" s="3"/>
      <c r="C445" s="4"/>
      <c r="D445" s="5"/>
      <c r="E445" s="5"/>
      <c r="F445" s="4"/>
      <c r="G445" s="6"/>
      <c r="H445" s="6"/>
      <c r="L445" s="6"/>
      <c r="O445" s="6"/>
      <c r="R445" s="6"/>
      <c r="V445" s="7"/>
      <c r="W445" s="7"/>
      <c r="X445" s="8"/>
      <c r="Y445" s="8"/>
      <c r="Z445" s="8"/>
      <c r="AA445" s="8"/>
      <c r="AB445" s="8"/>
      <c r="AC445" s="7"/>
      <c r="AD445" s="8"/>
      <c r="AE445" s="8"/>
      <c r="AF445" s="7"/>
      <c r="AG445" s="8"/>
      <c r="AH445" s="8"/>
      <c r="AI445" s="8"/>
      <c r="AJ445" s="8"/>
      <c r="AK445" s="8"/>
      <c r="AL445" s="8"/>
      <c r="AM445" s="7"/>
      <c r="AN445" s="8"/>
      <c r="AO445" s="8"/>
      <c r="AP445" s="8"/>
      <c r="AQ445" s="7"/>
      <c r="AR445" s="8"/>
      <c r="AS445" s="8"/>
      <c r="AT445" s="8"/>
      <c r="AU445" s="8"/>
      <c r="AV445" s="8"/>
      <c r="AW445" s="8"/>
      <c r="AX445" s="7"/>
      <c r="AY445" s="8"/>
      <c r="AZ445" s="8"/>
      <c r="BA445" s="8"/>
      <c r="BB445" s="8"/>
      <c r="BC445" s="8"/>
      <c r="BD445" s="8"/>
      <c r="BE445" s="8"/>
      <c r="BF445" s="8"/>
      <c r="BG445" s="8"/>
      <c r="BH445" s="8"/>
      <c r="BI445" s="8"/>
      <c r="BJ445" s="8"/>
      <c r="BK445" s="8"/>
      <c r="BL445" s="8"/>
      <c r="BM445" s="8"/>
      <c r="BN445" s="8"/>
      <c r="BO445" s="8"/>
      <c r="BP445" s="7"/>
      <c r="BQ445" s="8"/>
      <c r="BR445" s="8"/>
      <c r="BS445" s="7"/>
      <c r="BT445" s="8"/>
      <c r="BU445" s="8"/>
    </row>
    <row r="446" spans="2:73" s="2" customFormat="1" x14ac:dyDescent="0.25">
      <c r="B446" s="3"/>
      <c r="C446" s="4"/>
      <c r="D446" s="5"/>
      <c r="E446" s="5"/>
      <c r="F446" s="4"/>
      <c r="G446" s="6"/>
      <c r="H446" s="6"/>
      <c r="L446" s="6"/>
      <c r="O446" s="6"/>
      <c r="R446" s="6"/>
      <c r="V446" s="7"/>
      <c r="W446" s="7"/>
      <c r="X446" s="8"/>
      <c r="Y446" s="8"/>
      <c r="Z446" s="8"/>
      <c r="AA446" s="8"/>
      <c r="AB446" s="8"/>
      <c r="AC446" s="7"/>
      <c r="AD446" s="8"/>
      <c r="AE446" s="8"/>
      <c r="AF446" s="7"/>
      <c r="AG446" s="8"/>
      <c r="AH446" s="8"/>
      <c r="AI446" s="8"/>
      <c r="AJ446" s="8"/>
      <c r="AK446" s="8"/>
      <c r="AL446" s="8"/>
      <c r="AM446" s="7"/>
      <c r="AN446" s="8"/>
      <c r="AO446" s="8"/>
      <c r="AP446" s="8"/>
      <c r="AQ446" s="7"/>
      <c r="AR446" s="8"/>
      <c r="AS446" s="8"/>
      <c r="AT446" s="8"/>
      <c r="AU446" s="8"/>
      <c r="AV446" s="8"/>
      <c r="AW446" s="8"/>
      <c r="AX446" s="7"/>
      <c r="AY446" s="8"/>
      <c r="AZ446" s="8"/>
      <c r="BA446" s="8"/>
      <c r="BB446" s="8"/>
      <c r="BC446" s="8"/>
      <c r="BD446" s="8"/>
      <c r="BE446" s="8"/>
      <c r="BF446" s="8"/>
      <c r="BG446" s="8"/>
      <c r="BH446" s="8"/>
      <c r="BI446" s="8"/>
      <c r="BJ446" s="8"/>
      <c r="BK446" s="8"/>
      <c r="BL446" s="8"/>
      <c r="BM446" s="8"/>
      <c r="BN446" s="8"/>
      <c r="BO446" s="8"/>
      <c r="BP446" s="7"/>
      <c r="BQ446" s="8"/>
      <c r="BR446" s="8"/>
      <c r="BS446" s="7"/>
      <c r="BT446" s="8"/>
      <c r="BU446" s="8"/>
    </row>
    <row r="447" spans="2:73" s="2" customFormat="1" x14ac:dyDescent="0.25">
      <c r="B447" s="3"/>
      <c r="C447" s="4"/>
      <c r="D447" s="5"/>
      <c r="E447" s="5"/>
      <c r="F447" s="4"/>
      <c r="G447" s="6"/>
      <c r="H447" s="6"/>
      <c r="L447" s="6"/>
      <c r="O447" s="6"/>
      <c r="R447" s="6"/>
      <c r="V447" s="7"/>
      <c r="W447" s="7"/>
      <c r="X447" s="8"/>
      <c r="Y447" s="8"/>
      <c r="Z447" s="8"/>
      <c r="AA447" s="8"/>
      <c r="AB447" s="8"/>
      <c r="AC447" s="7"/>
      <c r="AD447" s="8"/>
      <c r="AE447" s="8"/>
      <c r="AF447" s="7"/>
      <c r="AG447" s="8"/>
      <c r="AH447" s="8"/>
      <c r="AI447" s="8"/>
      <c r="AJ447" s="8"/>
      <c r="AK447" s="8"/>
      <c r="AL447" s="8"/>
      <c r="AM447" s="7"/>
      <c r="AN447" s="8"/>
      <c r="AO447" s="8"/>
      <c r="AP447" s="8"/>
      <c r="AQ447" s="7"/>
      <c r="AR447" s="8"/>
      <c r="AS447" s="8"/>
      <c r="AT447" s="8"/>
      <c r="AU447" s="8"/>
      <c r="AV447" s="8"/>
      <c r="AW447" s="8"/>
      <c r="AX447" s="7"/>
      <c r="AY447" s="8"/>
      <c r="AZ447" s="8"/>
      <c r="BA447" s="8"/>
      <c r="BB447" s="8"/>
      <c r="BC447" s="8"/>
      <c r="BD447" s="8"/>
      <c r="BE447" s="8"/>
      <c r="BF447" s="8"/>
      <c r="BG447" s="8"/>
      <c r="BH447" s="8"/>
      <c r="BI447" s="8"/>
      <c r="BJ447" s="8"/>
      <c r="BK447" s="8"/>
      <c r="BL447" s="8"/>
      <c r="BM447" s="8"/>
      <c r="BN447" s="8"/>
      <c r="BO447" s="8"/>
      <c r="BP447" s="7"/>
      <c r="BQ447" s="8"/>
      <c r="BR447" s="8"/>
      <c r="BS447" s="7"/>
      <c r="BT447" s="8"/>
      <c r="BU447" s="8"/>
    </row>
    <row r="448" spans="2:73" s="2" customFormat="1" x14ac:dyDescent="0.25">
      <c r="B448" s="3"/>
      <c r="C448" s="4"/>
      <c r="D448" s="5"/>
      <c r="E448" s="5"/>
      <c r="F448" s="4"/>
      <c r="G448" s="6"/>
      <c r="H448" s="6"/>
      <c r="L448" s="6"/>
      <c r="O448" s="6"/>
      <c r="R448" s="6"/>
      <c r="V448" s="7"/>
      <c r="W448" s="7"/>
      <c r="X448" s="8"/>
      <c r="Y448" s="8"/>
      <c r="Z448" s="8"/>
      <c r="AA448" s="8"/>
      <c r="AB448" s="8"/>
      <c r="AC448" s="7"/>
      <c r="AD448" s="8"/>
      <c r="AE448" s="8"/>
      <c r="AF448" s="7"/>
      <c r="AG448" s="8"/>
      <c r="AH448" s="8"/>
      <c r="AI448" s="8"/>
      <c r="AJ448" s="8"/>
      <c r="AK448" s="8"/>
      <c r="AL448" s="8"/>
      <c r="AM448" s="7"/>
      <c r="AN448" s="8"/>
      <c r="AO448" s="8"/>
      <c r="AP448" s="8"/>
      <c r="AQ448" s="7"/>
      <c r="AR448" s="8"/>
      <c r="AS448" s="8"/>
      <c r="AT448" s="8"/>
      <c r="AU448" s="8"/>
      <c r="AV448" s="8"/>
      <c r="AW448" s="8"/>
      <c r="AX448" s="7"/>
      <c r="AY448" s="8"/>
      <c r="AZ448" s="8"/>
      <c r="BA448" s="8"/>
      <c r="BB448" s="8"/>
      <c r="BC448" s="8"/>
      <c r="BD448" s="8"/>
      <c r="BE448" s="8"/>
      <c r="BF448" s="8"/>
      <c r="BG448" s="8"/>
      <c r="BH448" s="8"/>
      <c r="BI448" s="8"/>
      <c r="BJ448" s="8"/>
      <c r="BK448" s="8"/>
      <c r="BL448" s="8"/>
      <c r="BM448" s="8"/>
      <c r="BN448" s="8"/>
      <c r="BO448" s="8"/>
      <c r="BP448" s="7"/>
      <c r="BQ448" s="8"/>
      <c r="BR448" s="8"/>
      <c r="BS448" s="7"/>
      <c r="BT448" s="8"/>
      <c r="BU448" s="8"/>
    </row>
    <row r="449" spans="2:73" s="2" customFormat="1" x14ac:dyDescent="0.25">
      <c r="B449" s="3"/>
      <c r="C449" s="4"/>
      <c r="D449" s="5"/>
      <c r="E449" s="5"/>
      <c r="F449" s="4"/>
      <c r="G449" s="6"/>
      <c r="H449" s="6"/>
      <c r="L449" s="6"/>
      <c r="O449" s="6"/>
      <c r="R449" s="6"/>
      <c r="V449" s="7"/>
      <c r="W449" s="7"/>
      <c r="X449" s="8"/>
      <c r="Y449" s="8"/>
      <c r="Z449" s="8"/>
      <c r="AA449" s="8"/>
      <c r="AB449" s="8"/>
      <c r="AC449" s="7"/>
      <c r="AD449" s="8"/>
      <c r="AE449" s="8"/>
      <c r="AF449" s="7"/>
      <c r="AG449" s="8"/>
      <c r="AH449" s="8"/>
      <c r="AI449" s="8"/>
      <c r="AJ449" s="8"/>
      <c r="AK449" s="8"/>
      <c r="AL449" s="8"/>
      <c r="AM449" s="7"/>
      <c r="AN449" s="8"/>
      <c r="AO449" s="8"/>
      <c r="AP449" s="8"/>
      <c r="AQ449" s="7"/>
      <c r="AR449" s="8"/>
      <c r="AS449" s="8"/>
      <c r="AT449" s="8"/>
      <c r="AU449" s="8"/>
      <c r="AV449" s="8"/>
      <c r="AW449" s="8"/>
      <c r="AX449" s="7"/>
      <c r="AY449" s="8"/>
      <c r="AZ449" s="8"/>
      <c r="BA449" s="8"/>
      <c r="BB449" s="8"/>
      <c r="BC449" s="8"/>
      <c r="BD449" s="8"/>
      <c r="BE449" s="8"/>
      <c r="BF449" s="8"/>
      <c r="BG449" s="8"/>
      <c r="BH449" s="8"/>
      <c r="BI449" s="8"/>
      <c r="BJ449" s="8"/>
      <c r="BK449" s="8"/>
      <c r="BL449" s="8"/>
      <c r="BM449" s="8"/>
      <c r="BN449" s="8"/>
      <c r="BO449" s="8"/>
      <c r="BP449" s="7"/>
      <c r="BQ449" s="8"/>
      <c r="BR449" s="8"/>
      <c r="BS449" s="7"/>
      <c r="BT449" s="8"/>
      <c r="BU449" s="8"/>
    </row>
    <row r="450" spans="2:73" s="2" customFormat="1" x14ac:dyDescent="0.25">
      <c r="B450" s="3"/>
      <c r="C450" s="4"/>
      <c r="D450" s="5"/>
      <c r="E450" s="5"/>
      <c r="F450" s="4"/>
      <c r="G450" s="6"/>
      <c r="H450" s="6"/>
      <c r="L450" s="6"/>
      <c r="O450" s="6"/>
      <c r="R450" s="6"/>
      <c r="V450" s="7"/>
      <c r="W450" s="7"/>
      <c r="X450" s="8"/>
      <c r="Y450" s="8"/>
      <c r="Z450" s="8"/>
      <c r="AA450" s="8"/>
      <c r="AB450" s="8"/>
      <c r="AC450" s="7"/>
      <c r="AD450" s="8"/>
      <c r="AE450" s="8"/>
      <c r="AF450" s="7"/>
      <c r="AG450" s="8"/>
      <c r="AH450" s="8"/>
      <c r="AI450" s="8"/>
      <c r="AJ450" s="8"/>
      <c r="AK450" s="8"/>
      <c r="AL450" s="8"/>
      <c r="AM450" s="7"/>
      <c r="AN450" s="8"/>
      <c r="AO450" s="8"/>
      <c r="AP450" s="8"/>
      <c r="AQ450" s="7"/>
      <c r="AR450" s="8"/>
      <c r="AS450" s="8"/>
      <c r="AT450" s="8"/>
      <c r="AU450" s="8"/>
      <c r="AV450" s="8"/>
      <c r="AW450" s="8"/>
      <c r="AX450" s="7"/>
      <c r="AY450" s="8"/>
      <c r="AZ450" s="8"/>
      <c r="BA450" s="8"/>
      <c r="BB450" s="8"/>
      <c r="BC450" s="8"/>
      <c r="BD450" s="8"/>
      <c r="BE450" s="8"/>
      <c r="BF450" s="8"/>
      <c r="BG450" s="8"/>
      <c r="BH450" s="8"/>
      <c r="BI450" s="8"/>
      <c r="BJ450" s="8"/>
      <c r="BK450" s="8"/>
      <c r="BL450" s="8"/>
      <c r="BM450" s="8"/>
      <c r="BN450" s="8"/>
      <c r="BO450" s="8"/>
      <c r="BP450" s="7"/>
      <c r="BQ450" s="8"/>
      <c r="BR450" s="8"/>
      <c r="BS450" s="7"/>
      <c r="BT450" s="8"/>
      <c r="BU450" s="8"/>
    </row>
    <row r="451" spans="2:73" s="2" customFormat="1" x14ac:dyDescent="0.25">
      <c r="B451" s="3"/>
      <c r="C451" s="4"/>
      <c r="D451" s="5"/>
      <c r="E451" s="5"/>
      <c r="F451" s="4"/>
      <c r="G451" s="6"/>
      <c r="H451" s="6"/>
      <c r="L451" s="6"/>
      <c r="O451" s="6"/>
      <c r="R451" s="6"/>
      <c r="V451" s="7"/>
      <c r="W451" s="7"/>
      <c r="X451" s="8"/>
      <c r="Y451" s="8"/>
      <c r="Z451" s="8"/>
      <c r="AA451" s="8"/>
      <c r="AB451" s="8"/>
      <c r="AC451" s="7"/>
      <c r="AD451" s="8"/>
      <c r="AE451" s="8"/>
      <c r="AF451" s="7"/>
      <c r="AG451" s="8"/>
      <c r="AH451" s="8"/>
      <c r="AI451" s="8"/>
      <c r="AJ451" s="8"/>
      <c r="AK451" s="8"/>
      <c r="AL451" s="8"/>
      <c r="AM451" s="7"/>
      <c r="AN451" s="8"/>
      <c r="AO451" s="8"/>
      <c r="AP451" s="8"/>
      <c r="AQ451" s="7"/>
      <c r="AR451" s="8"/>
      <c r="AS451" s="8"/>
      <c r="AT451" s="8"/>
      <c r="AU451" s="8"/>
      <c r="AV451" s="8"/>
      <c r="AW451" s="8"/>
      <c r="AX451" s="7"/>
      <c r="AY451" s="8"/>
      <c r="AZ451" s="8"/>
      <c r="BA451" s="8"/>
      <c r="BB451" s="8"/>
      <c r="BC451" s="8"/>
      <c r="BD451" s="8"/>
      <c r="BE451" s="8"/>
      <c r="BF451" s="8"/>
      <c r="BG451" s="8"/>
      <c r="BH451" s="8"/>
      <c r="BI451" s="8"/>
      <c r="BJ451" s="8"/>
      <c r="BK451" s="8"/>
      <c r="BL451" s="8"/>
      <c r="BM451" s="8"/>
      <c r="BN451" s="8"/>
      <c r="BO451" s="8"/>
      <c r="BP451" s="7"/>
      <c r="BQ451" s="8"/>
      <c r="BR451" s="8"/>
      <c r="BS451" s="7"/>
      <c r="BT451" s="8"/>
      <c r="BU451" s="8"/>
    </row>
    <row r="452" spans="2:73" s="2" customFormat="1" x14ac:dyDescent="0.25">
      <c r="B452" s="3"/>
      <c r="C452" s="4"/>
      <c r="D452" s="5"/>
      <c r="E452" s="5"/>
      <c r="F452" s="4"/>
      <c r="G452" s="6"/>
      <c r="H452" s="6"/>
      <c r="L452" s="6"/>
      <c r="O452" s="6"/>
      <c r="R452" s="6"/>
      <c r="V452" s="7"/>
      <c r="W452" s="7"/>
      <c r="X452" s="8"/>
      <c r="Y452" s="8"/>
      <c r="Z452" s="8"/>
      <c r="AA452" s="8"/>
      <c r="AB452" s="8"/>
      <c r="AC452" s="7"/>
      <c r="AD452" s="8"/>
      <c r="AE452" s="8"/>
      <c r="AF452" s="7"/>
      <c r="AG452" s="8"/>
      <c r="AH452" s="8"/>
      <c r="AI452" s="8"/>
      <c r="AJ452" s="8"/>
      <c r="AK452" s="8"/>
      <c r="AL452" s="8"/>
      <c r="AM452" s="7"/>
      <c r="AN452" s="8"/>
      <c r="AO452" s="8"/>
      <c r="AP452" s="8"/>
      <c r="AQ452" s="7"/>
      <c r="AR452" s="8"/>
      <c r="AS452" s="8"/>
      <c r="AT452" s="8"/>
      <c r="AU452" s="8"/>
      <c r="AV452" s="8"/>
      <c r="AW452" s="8"/>
      <c r="AX452" s="7"/>
      <c r="AY452" s="8"/>
      <c r="AZ452" s="8"/>
      <c r="BA452" s="8"/>
      <c r="BB452" s="8"/>
      <c r="BC452" s="8"/>
      <c r="BD452" s="8"/>
      <c r="BE452" s="8"/>
      <c r="BF452" s="8"/>
      <c r="BG452" s="8"/>
      <c r="BH452" s="8"/>
      <c r="BI452" s="8"/>
      <c r="BJ452" s="8"/>
      <c r="BK452" s="8"/>
      <c r="BL452" s="8"/>
      <c r="BM452" s="8"/>
      <c r="BN452" s="8"/>
      <c r="BO452" s="8"/>
      <c r="BP452" s="7"/>
      <c r="BQ452" s="8"/>
      <c r="BR452" s="8"/>
      <c r="BS452" s="7"/>
      <c r="BT452" s="8"/>
      <c r="BU452" s="8"/>
    </row>
    <row r="453" spans="2:73" s="2" customFormat="1" x14ac:dyDescent="0.25">
      <c r="B453" s="3"/>
      <c r="C453" s="4"/>
      <c r="D453" s="5"/>
      <c r="E453" s="5"/>
      <c r="F453" s="4"/>
      <c r="G453" s="6"/>
      <c r="H453" s="6"/>
      <c r="L453" s="6"/>
      <c r="O453" s="6"/>
      <c r="R453" s="6"/>
      <c r="V453" s="7"/>
      <c r="W453" s="7"/>
      <c r="X453" s="8"/>
      <c r="Y453" s="8"/>
      <c r="Z453" s="8"/>
      <c r="AA453" s="8"/>
      <c r="AB453" s="8"/>
      <c r="AC453" s="7"/>
      <c r="AD453" s="8"/>
      <c r="AE453" s="8"/>
      <c r="AF453" s="7"/>
      <c r="AG453" s="8"/>
      <c r="AH453" s="8"/>
      <c r="AI453" s="8"/>
      <c r="AJ453" s="8"/>
      <c r="AK453" s="8"/>
      <c r="AL453" s="8"/>
      <c r="AM453" s="7"/>
      <c r="AN453" s="8"/>
      <c r="AO453" s="8"/>
      <c r="AP453" s="8"/>
      <c r="AQ453" s="7"/>
      <c r="AR453" s="8"/>
      <c r="AS453" s="8"/>
      <c r="AT453" s="8"/>
      <c r="AU453" s="8"/>
      <c r="AV453" s="8"/>
      <c r="AW453" s="8"/>
      <c r="AX453" s="7"/>
      <c r="AY453" s="8"/>
      <c r="AZ453" s="8"/>
      <c r="BA453" s="8"/>
      <c r="BB453" s="8"/>
      <c r="BC453" s="8"/>
      <c r="BD453" s="8"/>
      <c r="BE453" s="8"/>
      <c r="BF453" s="8"/>
      <c r="BG453" s="8"/>
      <c r="BH453" s="8"/>
      <c r="BI453" s="8"/>
      <c r="BJ453" s="8"/>
      <c r="BK453" s="8"/>
      <c r="BL453" s="8"/>
      <c r="BM453" s="8"/>
      <c r="BN453" s="8"/>
      <c r="BO453" s="8"/>
      <c r="BP453" s="7"/>
      <c r="BQ453" s="8"/>
      <c r="BR453" s="8"/>
      <c r="BS453" s="7"/>
      <c r="BT453" s="8"/>
      <c r="BU453" s="8"/>
    </row>
    <row r="454" spans="2:73" s="2" customFormat="1" x14ac:dyDescent="0.25">
      <c r="B454" s="3"/>
      <c r="C454" s="4"/>
      <c r="D454" s="5"/>
      <c r="E454" s="5"/>
      <c r="F454" s="4"/>
      <c r="G454" s="6"/>
      <c r="H454" s="6"/>
      <c r="L454" s="6"/>
      <c r="O454" s="6"/>
      <c r="R454" s="6"/>
      <c r="V454" s="7"/>
      <c r="W454" s="7"/>
      <c r="X454" s="8"/>
      <c r="Y454" s="8"/>
      <c r="Z454" s="8"/>
      <c r="AA454" s="8"/>
      <c r="AB454" s="8"/>
      <c r="AC454" s="7"/>
      <c r="AD454" s="8"/>
      <c r="AE454" s="8"/>
      <c r="AF454" s="7"/>
      <c r="AG454" s="8"/>
      <c r="AH454" s="8"/>
      <c r="AI454" s="8"/>
      <c r="AJ454" s="8"/>
      <c r="AK454" s="8"/>
      <c r="AL454" s="8"/>
      <c r="AM454" s="7"/>
      <c r="AN454" s="8"/>
      <c r="AO454" s="8"/>
      <c r="AP454" s="8"/>
      <c r="AQ454" s="7"/>
      <c r="AR454" s="8"/>
      <c r="AS454" s="8"/>
      <c r="AT454" s="8"/>
      <c r="AU454" s="8"/>
      <c r="AV454" s="8"/>
      <c r="AW454" s="8"/>
      <c r="AX454" s="7"/>
      <c r="AY454" s="8"/>
      <c r="AZ454" s="8"/>
      <c r="BA454" s="8"/>
      <c r="BB454" s="8"/>
      <c r="BC454" s="8"/>
      <c r="BD454" s="8"/>
      <c r="BE454" s="8"/>
      <c r="BF454" s="8"/>
      <c r="BG454" s="8"/>
      <c r="BH454" s="8"/>
      <c r="BI454" s="8"/>
      <c r="BJ454" s="8"/>
      <c r="BK454" s="8"/>
      <c r="BL454" s="8"/>
      <c r="BM454" s="8"/>
      <c r="BN454" s="8"/>
      <c r="BO454" s="8"/>
      <c r="BP454" s="7"/>
      <c r="BQ454" s="8"/>
      <c r="BR454" s="8"/>
      <c r="BS454" s="7"/>
      <c r="BT454" s="8"/>
      <c r="BU454" s="8"/>
    </row>
    <row r="455" spans="2:73" s="2" customFormat="1" x14ac:dyDescent="0.25">
      <c r="B455" s="3"/>
      <c r="C455" s="4"/>
      <c r="D455" s="5"/>
      <c r="E455" s="5"/>
      <c r="F455" s="4"/>
      <c r="G455" s="6"/>
      <c r="H455" s="6"/>
      <c r="L455" s="6"/>
      <c r="O455" s="6"/>
      <c r="R455" s="6"/>
      <c r="V455" s="7"/>
      <c r="W455" s="7"/>
      <c r="X455" s="8"/>
      <c r="Y455" s="8"/>
      <c r="Z455" s="8"/>
      <c r="AA455" s="8"/>
      <c r="AB455" s="8"/>
      <c r="AC455" s="7"/>
      <c r="AD455" s="8"/>
      <c r="AE455" s="8"/>
      <c r="AF455" s="7"/>
      <c r="AG455" s="8"/>
      <c r="AH455" s="8"/>
      <c r="AI455" s="8"/>
      <c r="AJ455" s="8"/>
      <c r="AK455" s="8"/>
      <c r="AL455" s="8"/>
      <c r="AM455" s="7"/>
      <c r="AN455" s="8"/>
      <c r="AO455" s="8"/>
      <c r="AP455" s="8"/>
      <c r="AQ455" s="7"/>
      <c r="AR455" s="8"/>
      <c r="AS455" s="8"/>
      <c r="AT455" s="8"/>
      <c r="AU455" s="8"/>
      <c r="AV455" s="8"/>
      <c r="AW455" s="8"/>
      <c r="AX455" s="7"/>
      <c r="AY455" s="8"/>
      <c r="AZ455" s="8"/>
      <c r="BA455" s="8"/>
      <c r="BB455" s="8"/>
      <c r="BC455" s="8"/>
      <c r="BD455" s="8"/>
      <c r="BE455" s="8"/>
      <c r="BF455" s="8"/>
      <c r="BG455" s="8"/>
      <c r="BH455" s="8"/>
      <c r="BI455" s="8"/>
      <c r="BJ455" s="8"/>
      <c r="BK455" s="8"/>
      <c r="BL455" s="8"/>
      <c r="BM455" s="8"/>
      <c r="BN455" s="8"/>
      <c r="BO455" s="8"/>
      <c r="BP455" s="7"/>
      <c r="BQ455" s="8"/>
      <c r="BR455" s="8"/>
      <c r="BS455" s="7"/>
      <c r="BT455" s="8"/>
      <c r="BU455" s="8"/>
    </row>
    <row r="456" spans="2:73" s="2" customFormat="1" x14ac:dyDescent="0.25">
      <c r="B456" s="3"/>
      <c r="C456" s="4"/>
      <c r="D456" s="5"/>
      <c r="E456" s="5"/>
      <c r="F456" s="4"/>
      <c r="G456" s="6"/>
      <c r="H456" s="6"/>
      <c r="L456" s="6"/>
      <c r="O456" s="6"/>
      <c r="R456" s="6"/>
      <c r="V456" s="7"/>
      <c r="W456" s="7"/>
      <c r="X456" s="8"/>
      <c r="Y456" s="8"/>
      <c r="Z456" s="8"/>
      <c r="AA456" s="8"/>
      <c r="AB456" s="8"/>
      <c r="AC456" s="7"/>
      <c r="AD456" s="8"/>
      <c r="AE456" s="8"/>
      <c r="AF456" s="7"/>
      <c r="AG456" s="8"/>
      <c r="AH456" s="8"/>
      <c r="AI456" s="8"/>
      <c r="AJ456" s="8"/>
      <c r="AK456" s="8"/>
      <c r="AL456" s="8"/>
      <c r="AM456" s="7"/>
      <c r="AN456" s="8"/>
      <c r="AO456" s="8"/>
      <c r="AP456" s="8"/>
      <c r="AQ456" s="7"/>
      <c r="AR456" s="8"/>
      <c r="AS456" s="8"/>
      <c r="AT456" s="8"/>
      <c r="AU456" s="8"/>
      <c r="AV456" s="8"/>
      <c r="AW456" s="8"/>
      <c r="AX456" s="7"/>
      <c r="AY456" s="8"/>
      <c r="AZ456" s="8"/>
      <c r="BA456" s="8"/>
      <c r="BB456" s="8"/>
      <c r="BC456" s="8"/>
      <c r="BD456" s="8"/>
      <c r="BE456" s="8"/>
      <c r="BF456" s="8"/>
      <c r="BG456" s="8"/>
      <c r="BH456" s="8"/>
      <c r="BI456" s="8"/>
      <c r="BJ456" s="8"/>
      <c r="BK456" s="8"/>
      <c r="BL456" s="8"/>
      <c r="BM456" s="8"/>
      <c r="BN456" s="8"/>
      <c r="BO456" s="8"/>
      <c r="BP456" s="7"/>
      <c r="BQ456" s="8"/>
      <c r="BR456" s="8"/>
      <c r="BS456" s="7"/>
      <c r="BT456" s="8"/>
      <c r="BU456" s="8"/>
    </row>
    <row r="457" spans="2:73" s="2" customFormat="1" x14ac:dyDescent="0.25">
      <c r="B457" s="3"/>
      <c r="C457" s="4"/>
      <c r="D457" s="5"/>
      <c r="E457" s="5"/>
      <c r="F457" s="4"/>
      <c r="G457" s="6"/>
      <c r="H457" s="6"/>
      <c r="L457" s="6"/>
      <c r="O457" s="6"/>
      <c r="R457" s="6"/>
      <c r="V457" s="7"/>
      <c r="W457" s="7"/>
      <c r="X457" s="8"/>
      <c r="Y457" s="8"/>
      <c r="Z457" s="8"/>
      <c r="AA457" s="8"/>
      <c r="AB457" s="8"/>
      <c r="AC457" s="7"/>
      <c r="AD457" s="8"/>
      <c r="AE457" s="8"/>
      <c r="AF457" s="7"/>
      <c r="AG457" s="8"/>
      <c r="AH457" s="8"/>
      <c r="AI457" s="8"/>
      <c r="AJ457" s="8"/>
      <c r="AK457" s="8"/>
      <c r="AL457" s="8"/>
      <c r="AM457" s="7"/>
      <c r="AN457" s="8"/>
      <c r="AO457" s="8"/>
      <c r="AP457" s="8"/>
      <c r="AQ457" s="7"/>
      <c r="AR457" s="8"/>
      <c r="AS457" s="8"/>
      <c r="AT457" s="8"/>
      <c r="AU457" s="8"/>
      <c r="AV457" s="8"/>
      <c r="AW457" s="8"/>
      <c r="AX457" s="7"/>
      <c r="AY457" s="8"/>
      <c r="AZ457" s="8"/>
      <c r="BA457" s="8"/>
      <c r="BB457" s="8"/>
      <c r="BC457" s="8"/>
      <c r="BD457" s="8"/>
      <c r="BE457" s="8"/>
      <c r="BF457" s="8"/>
      <c r="BG457" s="8"/>
      <c r="BH457" s="8"/>
      <c r="BI457" s="8"/>
      <c r="BJ457" s="8"/>
      <c r="BK457" s="8"/>
      <c r="BL457" s="8"/>
      <c r="BM457" s="8"/>
      <c r="BN457" s="8"/>
      <c r="BO457" s="8"/>
      <c r="BP457" s="7"/>
      <c r="BQ457" s="8"/>
      <c r="BR457" s="8"/>
      <c r="BS457" s="7"/>
      <c r="BT457" s="8"/>
      <c r="BU457" s="8"/>
    </row>
    <row r="458" spans="2:73" s="2" customFormat="1" x14ac:dyDescent="0.25">
      <c r="B458" s="3"/>
      <c r="C458" s="4"/>
      <c r="D458" s="5"/>
      <c r="E458" s="5"/>
      <c r="F458" s="4"/>
      <c r="G458" s="6"/>
      <c r="H458" s="6"/>
      <c r="L458" s="6"/>
      <c r="O458" s="6"/>
      <c r="R458" s="6"/>
      <c r="V458" s="7"/>
      <c r="W458" s="7"/>
      <c r="X458" s="8"/>
      <c r="Y458" s="8"/>
      <c r="Z458" s="8"/>
      <c r="AA458" s="8"/>
      <c r="AB458" s="8"/>
      <c r="AC458" s="7"/>
      <c r="AD458" s="8"/>
      <c r="AE458" s="8"/>
      <c r="AF458" s="7"/>
      <c r="AG458" s="8"/>
      <c r="AH458" s="8"/>
      <c r="AI458" s="8"/>
      <c r="AJ458" s="8"/>
      <c r="AK458" s="8"/>
      <c r="AL458" s="8"/>
      <c r="AM458" s="7"/>
      <c r="AN458" s="8"/>
      <c r="AO458" s="8"/>
      <c r="AP458" s="8"/>
      <c r="AQ458" s="7"/>
      <c r="AR458" s="8"/>
      <c r="AS458" s="8"/>
      <c r="AT458" s="8"/>
      <c r="AU458" s="8"/>
      <c r="AV458" s="8"/>
      <c r="AW458" s="8"/>
      <c r="AX458" s="7"/>
      <c r="AY458" s="8"/>
      <c r="AZ458" s="8"/>
      <c r="BA458" s="8"/>
      <c r="BB458" s="8"/>
      <c r="BC458" s="8"/>
      <c r="BD458" s="8"/>
      <c r="BE458" s="8"/>
      <c r="BF458" s="8"/>
      <c r="BG458" s="8"/>
      <c r="BH458" s="8"/>
      <c r="BI458" s="8"/>
      <c r="BJ458" s="8"/>
      <c r="BK458" s="8"/>
      <c r="BL458" s="8"/>
      <c r="BM458" s="8"/>
      <c r="BN458" s="8"/>
      <c r="BO458" s="8"/>
      <c r="BP458" s="7"/>
      <c r="BQ458" s="8"/>
      <c r="BR458" s="8"/>
      <c r="BS458" s="7"/>
      <c r="BT458" s="8"/>
      <c r="BU458" s="8"/>
    </row>
    <row r="459" spans="2:73" s="2" customFormat="1" x14ac:dyDescent="0.25">
      <c r="B459" s="3"/>
      <c r="C459" s="4"/>
      <c r="D459" s="5"/>
      <c r="E459" s="5"/>
      <c r="F459" s="4"/>
      <c r="G459" s="6"/>
      <c r="H459" s="6"/>
      <c r="L459" s="6"/>
      <c r="O459" s="6"/>
      <c r="R459" s="6"/>
      <c r="V459" s="7"/>
      <c r="W459" s="7"/>
      <c r="X459" s="8"/>
      <c r="Y459" s="8"/>
      <c r="Z459" s="8"/>
      <c r="AA459" s="8"/>
      <c r="AB459" s="8"/>
      <c r="AC459" s="7"/>
      <c r="AD459" s="8"/>
      <c r="AE459" s="8"/>
      <c r="AF459" s="7"/>
      <c r="AG459" s="8"/>
      <c r="AH459" s="8"/>
      <c r="AI459" s="8"/>
      <c r="AJ459" s="8"/>
      <c r="AK459" s="8"/>
      <c r="AL459" s="8"/>
      <c r="AM459" s="7"/>
      <c r="AN459" s="8"/>
      <c r="AO459" s="8"/>
      <c r="AP459" s="8"/>
      <c r="AQ459" s="7"/>
      <c r="AR459" s="8"/>
      <c r="AS459" s="8"/>
      <c r="AT459" s="8"/>
      <c r="AU459" s="8"/>
      <c r="AV459" s="8"/>
      <c r="AW459" s="8"/>
      <c r="AX459" s="7"/>
      <c r="AY459" s="8"/>
      <c r="AZ459" s="8"/>
      <c r="BA459" s="8"/>
      <c r="BB459" s="8"/>
      <c r="BC459" s="8"/>
      <c r="BD459" s="8"/>
      <c r="BE459" s="8"/>
      <c r="BF459" s="8"/>
      <c r="BG459" s="8"/>
      <c r="BH459" s="8"/>
      <c r="BI459" s="8"/>
      <c r="BJ459" s="8"/>
      <c r="BK459" s="8"/>
      <c r="BL459" s="8"/>
      <c r="BM459" s="8"/>
      <c r="BN459" s="8"/>
      <c r="BO459" s="8"/>
      <c r="BP459" s="7"/>
      <c r="BQ459" s="8"/>
      <c r="BR459" s="8"/>
      <c r="BS459" s="7"/>
      <c r="BT459" s="8"/>
      <c r="BU459" s="8"/>
    </row>
    <row r="460" spans="2:73" s="2" customFormat="1" x14ac:dyDescent="0.25">
      <c r="B460" s="3"/>
      <c r="C460" s="4"/>
      <c r="D460" s="5"/>
      <c r="E460" s="5"/>
      <c r="F460" s="4"/>
      <c r="G460" s="6"/>
      <c r="H460" s="6"/>
      <c r="L460" s="6"/>
      <c r="O460" s="6"/>
      <c r="R460" s="6"/>
      <c r="V460" s="7"/>
      <c r="W460" s="7"/>
      <c r="X460" s="8"/>
      <c r="Y460" s="8"/>
      <c r="Z460" s="8"/>
      <c r="AA460" s="8"/>
      <c r="AB460" s="8"/>
      <c r="AC460" s="7"/>
      <c r="AD460" s="8"/>
      <c r="AE460" s="8"/>
      <c r="AF460" s="7"/>
      <c r="AG460" s="8"/>
      <c r="AH460" s="8"/>
      <c r="AI460" s="8"/>
      <c r="AJ460" s="8"/>
      <c r="AK460" s="8"/>
      <c r="AL460" s="8"/>
      <c r="AM460" s="7"/>
      <c r="AN460" s="8"/>
      <c r="AO460" s="8"/>
      <c r="AP460" s="8"/>
      <c r="AQ460" s="7"/>
      <c r="AR460" s="8"/>
      <c r="AS460" s="8"/>
      <c r="AT460" s="8"/>
      <c r="AU460" s="8"/>
      <c r="AV460" s="8"/>
      <c r="AW460" s="8"/>
      <c r="AX460" s="7"/>
      <c r="AY460" s="8"/>
      <c r="AZ460" s="8"/>
      <c r="BA460" s="8"/>
      <c r="BB460" s="8"/>
      <c r="BC460" s="8"/>
      <c r="BD460" s="8"/>
      <c r="BE460" s="8"/>
      <c r="BF460" s="8"/>
      <c r="BG460" s="8"/>
      <c r="BH460" s="8"/>
      <c r="BI460" s="8"/>
      <c r="BJ460" s="8"/>
      <c r="BK460" s="8"/>
      <c r="BL460" s="8"/>
      <c r="BM460" s="8"/>
      <c r="BN460" s="8"/>
      <c r="BO460" s="8"/>
      <c r="BP460" s="7"/>
      <c r="BQ460" s="8"/>
      <c r="BR460" s="8"/>
      <c r="BS460" s="7"/>
      <c r="BT460" s="8"/>
      <c r="BU460" s="8"/>
    </row>
    <row r="461" spans="2:73" s="2" customFormat="1" x14ac:dyDescent="0.25">
      <c r="B461" s="3"/>
      <c r="C461" s="4"/>
      <c r="D461" s="5"/>
      <c r="E461" s="5"/>
      <c r="F461" s="4"/>
      <c r="G461" s="6"/>
      <c r="H461" s="6"/>
      <c r="L461" s="6"/>
      <c r="O461" s="6"/>
      <c r="R461" s="6"/>
      <c r="V461" s="7"/>
      <c r="W461" s="7"/>
      <c r="X461" s="8"/>
      <c r="Y461" s="8"/>
      <c r="Z461" s="8"/>
      <c r="AA461" s="8"/>
      <c r="AB461" s="8"/>
      <c r="AC461" s="7"/>
      <c r="AD461" s="8"/>
      <c r="AE461" s="8"/>
      <c r="AF461" s="7"/>
      <c r="AG461" s="8"/>
      <c r="AH461" s="8"/>
      <c r="AI461" s="8"/>
      <c r="AJ461" s="8"/>
      <c r="AK461" s="8"/>
      <c r="AL461" s="8"/>
      <c r="AM461" s="7"/>
      <c r="AN461" s="8"/>
      <c r="AO461" s="8"/>
      <c r="AP461" s="8"/>
      <c r="AQ461" s="7"/>
      <c r="AR461" s="8"/>
      <c r="AS461" s="8"/>
      <c r="AT461" s="8"/>
      <c r="AU461" s="8"/>
      <c r="AV461" s="8"/>
      <c r="AW461" s="8"/>
      <c r="AX461" s="7"/>
      <c r="AY461" s="8"/>
      <c r="AZ461" s="8"/>
      <c r="BA461" s="8"/>
      <c r="BB461" s="8"/>
      <c r="BC461" s="8"/>
      <c r="BD461" s="8"/>
      <c r="BE461" s="8"/>
      <c r="BF461" s="8"/>
      <c r="BG461" s="8"/>
      <c r="BH461" s="8"/>
      <c r="BI461" s="8"/>
      <c r="BJ461" s="8"/>
      <c r="BK461" s="8"/>
      <c r="BL461" s="8"/>
      <c r="BM461" s="8"/>
      <c r="BN461" s="8"/>
      <c r="BO461" s="8"/>
      <c r="BP461" s="7"/>
      <c r="BQ461" s="8"/>
      <c r="BR461" s="8"/>
      <c r="BS461" s="7"/>
      <c r="BT461" s="8"/>
      <c r="BU461" s="8"/>
    </row>
    <row r="462" spans="2:73" s="2" customFormat="1" x14ac:dyDescent="0.25">
      <c r="B462" s="3"/>
      <c r="C462" s="4"/>
      <c r="D462" s="5"/>
      <c r="E462" s="5"/>
      <c r="F462" s="4"/>
      <c r="G462" s="6"/>
      <c r="H462" s="6"/>
      <c r="L462" s="6"/>
      <c r="O462" s="6"/>
      <c r="R462" s="6"/>
      <c r="V462" s="7"/>
      <c r="W462" s="7"/>
      <c r="X462" s="8"/>
      <c r="Y462" s="8"/>
      <c r="Z462" s="8"/>
      <c r="AA462" s="8"/>
      <c r="AB462" s="8"/>
      <c r="AC462" s="7"/>
      <c r="AD462" s="8"/>
      <c r="AE462" s="8"/>
      <c r="AF462" s="7"/>
      <c r="AG462" s="8"/>
      <c r="AH462" s="8"/>
      <c r="AI462" s="8"/>
      <c r="AJ462" s="8"/>
      <c r="AK462" s="8"/>
      <c r="AL462" s="8"/>
      <c r="AM462" s="7"/>
      <c r="AN462" s="8"/>
      <c r="AO462" s="8"/>
      <c r="AP462" s="8"/>
      <c r="AQ462" s="7"/>
      <c r="AR462" s="8"/>
      <c r="AS462" s="8"/>
      <c r="AT462" s="8"/>
      <c r="AU462" s="8"/>
      <c r="AV462" s="8"/>
      <c r="AW462" s="8"/>
      <c r="AX462" s="7"/>
      <c r="AY462" s="8"/>
      <c r="AZ462" s="8"/>
      <c r="BA462" s="8"/>
      <c r="BB462" s="8"/>
      <c r="BC462" s="8"/>
      <c r="BD462" s="8"/>
      <c r="BE462" s="8"/>
      <c r="BF462" s="8"/>
      <c r="BG462" s="8"/>
      <c r="BH462" s="8"/>
      <c r="BI462" s="8"/>
      <c r="BJ462" s="8"/>
      <c r="BK462" s="8"/>
      <c r="BL462" s="8"/>
      <c r="BM462" s="8"/>
      <c r="BN462" s="8"/>
      <c r="BO462" s="8"/>
      <c r="BP462" s="7"/>
      <c r="BQ462" s="8"/>
      <c r="BR462" s="8"/>
      <c r="BS462" s="7"/>
      <c r="BT462" s="8"/>
      <c r="BU462" s="8"/>
    </row>
    <row r="463" spans="2:73" s="2" customFormat="1" x14ac:dyDescent="0.25">
      <c r="B463" s="3"/>
      <c r="C463" s="4"/>
      <c r="D463" s="5"/>
      <c r="E463" s="5"/>
      <c r="F463" s="4"/>
      <c r="G463" s="6"/>
      <c r="H463" s="6"/>
      <c r="L463" s="6"/>
      <c r="O463" s="6"/>
      <c r="R463" s="6"/>
      <c r="V463" s="7"/>
      <c r="W463" s="7"/>
      <c r="X463" s="8"/>
      <c r="Y463" s="8"/>
      <c r="Z463" s="8"/>
      <c r="AA463" s="8"/>
      <c r="AB463" s="8"/>
      <c r="AC463" s="7"/>
      <c r="AD463" s="8"/>
      <c r="AE463" s="8"/>
      <c r="AF463" s="7"/>
      <c r="AG463" s="8"/>
      <c r="AH463" s="8"/>
      <c r="AI463" s="8"/>
      <c r="AJ463" s="8"/>
      <c r="AK463" s="8"/>
      <c r="AL463" s="8"/>
      <c r="AM463" s="7"/>
      <c r="AN463" s="8"/>
      <c r="AO463" s="8"/>
      <c r="AP463" s="8"/>
      <c r="AQ463" s="7"/>
      <c r="AR463" s="8"/>
      <c r="AS463" s="8"/>
      <c r="AT463" s="8"/>
      <c r="AU463" s="8"/>
      <c r="AV463" s="8"/>
      <c r="AW463" s="8"/>
      <c r="AX463" s="7"/>
      <c r="AY463" s="8"/>
      <c r="AZ463" s="8"/>
      <c r="BA463" s="8"/>
      <c r="BB463" s="8"/>
      <c r="BC463" s="8"/>
      <c r="BD463" s="8"/>
      <c r="BE463" s="8"/>
      <c r="BF463" s="8"/>
      <c r="BG463" s="8"/>
      <c r="BH463" s="8"/>
      <c r="BI463" s="8"/>
      <c r="BJ463" s="8"/>
      <c r="BK463" s="8"/>
      <c r="BL463" s="8"/>
      <c r="BM463" s="8"/>
      <c r="BN463" s="8"/>
      <c r="BO463" s="8"/>
      <c r="BP463" s="7"/>
      <c r="BQ463" s="8"/>
      <c r="BR463" s="8"/>
      <c r="BS463" s="7"/>
      <c r="BT463" s="8"/>
      <c r="BU463" s="8"/>
    </row>
    <row r="464" spans="2:73" s="2" customFormat="1" x14ac:dyDescent="0.25">
      <c r="B464" s="3"/>
      <c r="C464" s="4"/>
      <c r="D464" s="5"/>
      <c r="E464" s="5"/>
      <c r="F464" s="4"/>
      <c r="G464" s="6"/>
      <c r="H464" s="6"/>
      <c r="L464" s="6"/>
      <c r="O464" s="6"/>
      <c r="R464" s="6"/>
      <c r="V464" s="7"/>
      <c r="W464" s="7"/>
      <c r="X464" s="8"/>
      <c r="Y464" s="8"/>
      <c r="Z464" s="8"/>
      <c r="AA464" s="8"/>
      <c r="AB464" s="8"/>
      <c r="AC464" s="7"/>
      <c r="AD464" s="8"/>
      <c r="AE464" s="8"/>
      <c r="AF464" s="7"/>
      <c r="AG464" s="8"/>
      <c r="AH464" s="8"/>
      <c r="AI464" s="8"/>
      <c r="AJ464" s="8"/>
      <c r="AK464" s="8"/>
      <c r="AL464" s="8"/>
      <c r="AM464" s="7"/>
      <c r="AN464" s="8"/>
      <c r="AO464" s="8"/>
      <c r="AP464" s="8"/>
      <c r="AQ464" s="7"/>
      <c r="AR464" s="8"/>
      <c r="AS464" s="8"/>
      <c r="AT464" s="8"/>
      <c r="AU464" s="8"/>
      <c r="AV464" s="8"/>
      <c r="AW464" s="8"/>
      <c r="AX464" s="7"/>
      <c r="AY464" s="8"/>
      <c r="AZ464" s="8"/>
      <c r="BA464" s="8"/>
      <c r="BB464" s="8"/>
      <c r="BC464" s="8"/>
      <c r="BD464" s="8"/>
      <c r="BE464" s="8"/>
      <c r="BF464" s="8"/>
      <c r="BG464" s="8"/>
      <c r="BH464" s="8"/>
      <c r="BI464" s="8"/>
      <c r="BJ464" s="8"/>
      <c r="BK464" s="8"/>
      <c r="BL464" s="8"/>
      <c r="BM464" s="8"/>
      <c r="BN464" s="8"/>
      <c r="BO464" s="8"/>
      <c r="BP464" s="7"/>
      <c r="BQ464" s="8"/>
      <c r="BR464" s="8"/>
      <c r="BS464" s="7"/>
      <c r="BT464" s="8"/>
      <c r="BU464" s="8"/>
    </row>
    <row r="465" spans="2:73" s="2" customFormat="1" x14ac:dyDescent="0.25">
      <c r="B465" s="3"/>
      <c r="C465" s="4"/>
      <c r="D465" s="5"/>
      <c r="E465" s="5"/>
      <c r="F465" s="4"/>
      <c r="G465" s="6"/>
      <c r="H465" s="6"/>
      <c r="L465" s="6"/>
      <c r="O465" s="6"/>
      <c r="R465" s="6"/>
      <c r="V465" s="7"/>
      <c r="W465" s="7"/>
      <c r="X465" s="8"/>
      <c r="Y465" s="8"/>
      <c r="Z465" s="8"/>
      <c r="AA465" s="8"/>
      <c r="AB465" s="8"/>
      <c r="AC465" s="7"/>
      <c r="AD465" s="8"/>
      <c r="AE465" s="8"/>
      <c r="AF465" s="7"/>
      <c r="AG465" s="8"/>
      <c r="AH465" s="8"/>
      <c r="AI465" s="8"/>
      <c r="AJ465" s="8"/>
      <c r="AK465" s="8"/>
      <c r="AL465" s="8"/>
      <c r="AM465" s="7"/>
      <c r="AN465" s="8"/>
      <c r="AO465" s="8"/>
      <c r="AP465" s="8"/>
      <c r="AQ465" s="7"/>
      <c r="AR465" s="8"/>
      <c r="AS465" s="8"/>
      <c r="AT465" s="8"/>
      <c r="AU465" s="8"/>
      <c r="AV465" s="8"/>
      <c r="AW465" s="8"/>
      <c r="AX465" s="7"/>
      <c r="AY465" s="8"/>
      <c r="AZ465" s="8"/>
      <c r="BA465" s="8"/>
      <c r="BB465" s="8"/>
      <c r="BC465" s="8"/>
      <c r="BD465" s="8"/>
      <c r="BE465" s="8"/>
      <c r="BF465" s="8"/>
      <c r="BG465" s="8"/>
      <c r="BH465" s="8"/>
      <c r="BI465" s="8"/>
      <c r="BJ465" s="8"/>
      <c r="BK465" s="8"/>
      <c r="BL465" s="8"/>
      <c r="BM465" s="8"/>
      <c r="BN465" s="8"/>
      <c r="BO465" s="8"/>
      <c r="BP465" s="7"/>
      <c r="BQ465" s="8"/>
      <c r="BR465" s="8"/>
      <c r="BS465" s="7"/>
      <c r="BT465" s="8"/>
      <c r="BU465" s="8"/>
    </row>
    <row r="466" spans="2:73" s="2" customFormat="1" x14ac:dyDescent="0.25">
      <c r="B466" s="3"/>
      <c r="C466" s="4"/>
      <c r="D466" s="5"/>
      <c r="E466" s="5"/>
      <c r="F466" s="4"/>
      <c r="G466" s="6"/>
      <c r="H466" s="6"/>
      <c r="L466" s="6"/>
      <c r="O466" s="6"/>
      <c r="R466" s="6"/>
      <c r="V466" s="7"/>
      <c r="W466" s="7"/>
      <c r="X466" s="8"/>
      <c r="Y466" s="8"/>
      <c r="Z466" s="8"/>
      <c r="AA466" s="8"/>
      <c r="AB466" s="8"/>
      <c r="AC466" s="7"/>
      <c r="AD466" s="8"/>
      <c r="AE466" s="8"/>
      <c r="AF466" s="7"/>
      <c r="AG466" s="8"/>
      <c r="AH466" s="8"/>
      <c r="AI466" s="8"/>
      <c r="AJ466" s="8"/>
      <c r="AK466" s="8"/>
      <c r="AL466" s="8"/>
      <c r="AM466" s="7"/>
      <c r="AN466" s="8"/>
      <c r="AO466" s="8"/>
      <c r="AP466" s="8"/>
      <c r="AQ466" s="7"/>
      <c r="AR466" s="8"/>
      <c r="AS466" s="8"/>
      <c r="AT466" s="8"/>
      <c r="AU466" s="8"/>
      <c r="AV466" s="8"/>
      <c r="AW466" s="8"/>
      <c r="AX466" s="7"/>
      <c r="AY466" s="8"/>
      <c r="AZ466" s="8"/>
      <c r="BA466" s="8"/>
      <c r="BB466" s="8"/>
      <c r="BC466" s="8"/>
      <c r="BD466" s="8"/>
      <c r="BE466" s="8"/>
      <c r="BF466" s="8"/>
      <c r="BG466" s="8"/>
      <c r="BH466" s="8"/>
      <c r="BI466" s="8"/>
      <c r="BJ466" s="8"/>
      <c r="BK466" s="8"/>
      <c r="BL466" s="8"/>
      <c r="BM466" s="8"/>
      <c r="BN466" s="8"/>
      <c r="BO466" s="8"/>
      <c r="BP466" s="7"/>
      <c r="BQ466" s="8"/>
      <c r="BR466" s="8"/>
      <c r="BS466" s="7"/>
      <c r="BT466" s="8"/>
      <c r="BU466" s="8"/>
    </row>
    <row r="467" spans="2:73" s="2" customFormat="1" x14ac:dyDescent="0.25">
      <c r="B467" s="3"/>
      <c r="C467" s="4"/>
      <c r="D467" s="5"/>
      <c r="E467" s="5"/>
      <c r="F467" s="4"/>
      <c r="G467" s="6"/>
      <c r="H467" s="6"/>
      <c r="L467" s="6"/>
      <c r="O467" s="6"/>
      <c r="R467" s="6"/>
      <c r="V467" s="7"/>
      <c r="W467" s="7"/>
      <c r="X467" s="8"/>
      <c r="Y467" s="8"/>
      <c r="Z467" s="8"/>
      <c r="AA467" s="8"/>
      <c r="AB467" s="8"/>
      <c r="AC467" s="7"/>
      <c r="AD467" s="8"/>
      <c r="AE467" s="8"/>
      <c r="AF467" s="7"/>
      <c r="AG467" s="8"/>
      <c r="AH467" s="8"/>
      <c r="AI467" s="8"/>
      <c r="AJ467" s="8"/>
      <c r="AK467" s="8"/>
      <c r="AL467" s="8"/>
      <c r="AM467" s="7"/>
      <c r="AN467" s="8"/>
      <c r="AO467" s="8"/>
      <c r="AP467" s="8"/>
      <c r="AQ467" s="7"/>
      <c r="AR467" s="8"/>
      <c r="AS467" s="8"/>
      <c r="AT467" s="8"/>
      <c r="AU467" s="8"/>
      <c r="AV467" s="8"/>
      <c r="AW467" s="8"/>
      <c r="AX467" s="7"/>
      <c r="AY467" s="8"/>
      <c r="AZ467" s="8"/>
      <c r="BA467" s="8"/>
      <c r="BB467" s="8"/>
      <c r="BC467" s="8"/>
      <c r="BD467" s="8"/>
      <c r="BE467" s="8"/>
      <c r="BF467" s="8"/>
      <c r="BG467" s="8"/>
      <c r="BH467" s="8"/>
      <c r="BI467" s="8"/>
      <c r="BJ467" s="8"/>
      <c r="BK467" s="8"/>
      <c r="BL467" s="8"/>
      <c r="BM467" s="8"/>
      <c r="BN467" s="8"/>
      <c r="BO467" s="8"/>
      <c r="BP467" s="7"/>
      <c r="BQ467" s="8"/>
      <c r="BR467" s="8"/>
      <c r="BS467" s="7"/>
      <c r="BT467" s="8"/>
      <c r="BU467" s="8"/>
    </row>
    <row r="468" spans="2:73" s="2" customFormat="1" x14ac:dyDescent="0.25">
      <c r="B468" s="3"/>
      <c r="C468" s="4"/>
      <c r="D468" s="5"/>
      <c r="E468" s="5"/>
      <c r="F468" s="4"/>
      <c r="G468" s="6"/>
      <c r="H468" s="6"/>
      <c r="L468" s="6"/>
      <c r="O468" s="6"/>
      <c r="R468" s="6"/>
      <c r="V468" s="7"/>
      <c r="W468" s="7"/>
      <c r="X468" s="8"/>
      <c r="Y468" s="8"/>
      <c r="Z468" s="8"/>
      <c r="AA468" s="8"/>
      <c r="AB468" s="8"/>
      <c r="AC468" s="7"/>
      <c r="AD468" s="8"/>
      <c r="AE468" s="8"/>
      <c r="AF468" s="7"/>
      <c r="AG468" s="8"/>
      <c r="AH468" s="8"/>
      <c r="AI468" s="8"/>
      <c r="AJ468" s="8"/>
      <c r="AK468" s="8"/>
      <c r="AL468" s="8"/>
      <c r="AM468" s="7"/>
      <c r="AN468" s="8"/>
      <c r="AO468" s="8"/>
      <c r="AP468" s="8"/>
      <c r="AQ468" s="7"/>
      <c r="AR468" s="8"/>
      <c r="AS468" s="8"/>
      <c r="AT468" s="8"/>
      <c r="AU468" s="8"/>
      <c r="AV468" s="8"/>
      <c r="AW468" s="8"/>
      <c r="AX468" s="7"/>
      <c r="AY468" s="8"/>
      <c r="AZ468" s="8"/>
      <c r="BA468" s="8"/>
      <c r="BB468" s="8"/>
      <c r="BC468" s="8"/>
      <c r="BD468" s="8"/>
      <c r="BE468" s="8"/>
      <c r="BF468" s="8"/>
      <c r="BG468" s="8"/>
      <c r="BH468" s="8"/>
      <c r="BI468" s="8"/>
      <c r="BJ468" s="8"/>
      <c r="BK468" s="8"/>
      <c r="BL468" s="8"/>
      <c r="BM468" s="8"/>
      <c r="BN468" s="8"/>
      <c r="BO468" s="8"/>
      <c r="BP468" s="7"/>
      <c r="BQ468" s="8"/>
      <c r="BR468" s="8"/>
      <c r="BS468" s="7"/>
      <c r="BT468" s="8"/>
      <c r="BU468" s="8"/>
    </row>
    <row r="469" spans="2:73" s="2" customFormat="1" x14ac:dyDescent="0.25">
      <c r="B469" s="3"/>
      <c r="C469" s="4"/>
      <c r="D469" s="5"/>
      <c r="E469" s="5"/>
      <c r="F469" s="4"/>
      <c r="G469" s="6"/>
      <c r="H469" s="6"/>
      <c r="L469" s="6"/>
      <c r="O469" s="6"/>
      <c r="R469" s="6"/>
      <c r="V469" s="7"/>
      <c r="W469" s="7"/>
      <c r="X469" s="8"/>
      <c r="Y469" s="8"/>
      <c r="Z469" s="8"/>
      <c r="AA469" s="8"/>
      <c r="AB469" s="8"/>
      <c r="AC469" s="7"/>
      <c r="AD469" s="8"/>
      <c r="AE469" s="8"/>
      <c r="AF469" s="7"/>
      <c r="AG469" s="8"/>
      <c r="AH469" s="8"/>
      <c r="AI469" s="8"/>
      <c r="AJ469" s="8"/>
      <c r="AK469" s="8"/>
      <c r="AL469" s="8"/>
      <c r="AM469" s="7"/>
      <c r="AN469" s="8"/>
      <c r="AO469" s="8"/>
      <c r="AP469" s="8"/>
      <c r="AQ469" s="7"/>
      <c r="AR469" s="8"/>
      <c r="AS469" s="8"/>
      <c r="AT469" s="8"/>
      <c r="AU469" s="8"/>
      <c r="AV469" s="8"/>
      <c r="AW469" s="8"/>
      <c r="AX469" s="7"/>
      <c r="AY469" s="8"/>
      <c r="AZ469" s="8"/>
      <c r="BA469" s="8"/>
      <c r="BB469" s="8"/>
      <c r="BC469" s="8"/>
      <c r="BD469" s="8"/>
      <c r="BE469" s="8"/>
      <c r="BF469" s="8"/>
      <c r="BG469" s="8"/>
      <c r="BH469" s="8"/>
      <c r="BI469" s="8"/>
      <c r="BJ469" s="8"/>
      <c r="BK469" s="8"/>
      <c r="BL469" s="8"/>
      <c r="BM469" s="8"/>
      <c r="BN469" s="8"/>
      <c r="BO469" s="8"/>
      <c r="BP469" s="7"/>
      <c r="BQ469" s="8"/>
      <c r="BR469" s="8"/>
      <c r="BS469" s="7"/>
      <c r="BT469" s="8"/>
      <c r="BU469" s="8"/>
    </row>
    <row r="470" spans="2:73" s="2" customFormat="1" x14ac:dyDescent="0.25">
      <c r="B470" s="3"/>
      <c r="C470" s="4"/>
      <c r="D470" s="5"/>
      <c r="E470" s="5"/>
      <c r="F470" s="4"/>
      <c r="G470" s="6"/>
      <c r="H470" s="6"/>
      <c r="L470" s="6"/>
      <c r="O470" s="6"/>
      <c r="R470" s="6"/>
      <c r="V470" s="7"/>
      <c r="W470" s="7"/>
      <c r="X470" s="8"/>
      <c r="Y470" s="8"/>
      <c r="Z470" s="8"/>
      <c r="AA470" s="8"/>
      <c r="AB470" s="8"/>
      <c r="AC470" s="7"/>
      <c r="AD470" s="8"/>
      <c r="AE470" s="8"/>
      <c r="AF470" s="7"/>
      <c r="AG470" s="8"/>
      <c r="AH470" s="8"/>
      <c r="AI470" s="8"/>
      <c r="AJ470" s="8"/>
      <c r="AK470" s="8"/>
      <c r="AL470" s="8"/>
      <c r="AM470" s="7"/>
      <c r="AN470" s="8"/>
      <c r="AO470" s="8"/>
      <c r="AP470" s="8"/>
      <c r="AQ470" s="7"/>
      <c r="AR470" s="8"/>
      <c r="AS470" s="8"/>
      <c r="AT470" s="8"/>
      <c r="AU470" s="8"/>
      <c r="AV470" s="8"/>
      <c r="AW470" s="8"/>
      <c r="AX470" s="7"/>
      <c r="AY470" s="8"/>
      <c r="AZ470" s="8"/>
      <c r="BA470" s="8"/>
      <c r="BB470" s="8"/>
      <c r="BC470" s="8"/>
      <c r="BD470" s="8"/>
      <c r="BE470" s="8"/>
      <c r="BF470" s="8"/>
      <c r="BG470" s="8"/>
      <c r="BH470" s="8"/>
      <c r="BI470" s="8"/>
      <c r="BJ470" s="8"/>
      <c r="BK470" s="8"/>
      <c r="BL470" s="8"/>
      <c r="BM470" s="8"/>
      <c r="BN470" s="8"/>
      <c r="BO470" s="8"/>
      <c r="BP470" s="7"/>
      <c r="BQ470" s="8"/>
      <c r="BR470" s="8"/>
      <c r="BS470" s="7"/>
      <c r="BT470" s="8"/>
      <c r="BU470" s="8"/>
    </row>
    <row r="471" spans="2:73" s="2" customFormat="1" x14ac:dyDescent="0.25">
      <c r="B471" s="3"/>
      <c r="C471" s="4"/>
      <c r="D471" s="5"/>
      <c r="E471" s="5"/>
      <c r="F471" s="4"/>
      <c r="G471" s="6"/>
      <c r="H471" s="6"/>
      <c r="L471" s="6"/>
      <c r="O471" s="6"/>
      <c r="R471" s="6"/>
      <c r="V471" s="7"/>
      <c r="W471" s="7"/>
      <c r="X471" s="8"/>
      <c r="Y471" s="8"/>
      <c r="Z471" s="8"/>
      <c r="AA471" s="8"/>
      <c r="AB471" s="8"/>
      <c r="AC471" s="7"/>
      <c r="AD471" s="8"/>
      <c r="AE471" s="8"/>
      <c r="AF471" s="7"/>
      <c r="AG471" s="8"/>
      <c r="AH471" s="8"/>
      <c r="AI471" s="8"/>
      <c r="AJ471" s="8"/>
      <c r="AK471" s="8"/>
      <c r="AL471" s="8"/>
      <c r="AM471" s="7"/>
      <c r="AN471" s="8"/>
      <c r="AO471" s="8"/>
      <c r="AP471" s="8"/>
      <c r="AQ471" s="7"/>
      <c r="AR471" s="8"/>
      <c r="AS471" s="8"/>
      <c r="AT471" s="8"/>
      <c r="AU471" s="8"/>
      <c r="AV471" s="8"/>
      <c r="AW471" s="8"/>
      <c r="AX471" s="7"/>
      <c r="AY471" s="8"/>
      <c r="AZ471" s="8"/>
      <c r="BA471" s="8"/>
      <c r="BB471" s="8"/>
      <c r="BC471" s="8"/>
      <c r="BD471" s="8"/>
      <c r="BE471" s="8"/>
      <c r="BF471" s="8"/>
      <c r="BG471" s="8"/>
      <c r="BH471" s="8"/>
      <c r="BI471" s="8"/>
      <c r="BJ471" s="8"/>
      <c r="BK471" s="8"/>
      <c r="BL471" s="8"/>
      <c r="BM471" s="8"/>
      <c r="BN471" s="8"/>
      <c r="BO471" s="8"/>
      <c r="BP471" s="7"/>
      <c r="BQ471" s="8"/>
      <c r="BR471" s="8"/>
      <c r="BS471" s="7"/>
      <c r="BT471" s="8"/>
      <c r="BU471" s="8"/>
    </row>
    <row r="472" spans="2:73" s="2" customFormat="1" x14ac:dyDescent="0.25">
      <c r="B472" s="3"/>
      <c r="C472" s="4"/>
      <c r="D472" s="5"/>
      <c r="E472" s="5"/>
      <c r="F472" s="4"/>
      <c r="G472" s="6"/>
      <c r="H472" s="6"/>
      <c r="L472" s="6"/>
      <c r="O472" s="6"/>
      <c r="R472" s="6"/>
      <c r="V472" s="7"/>
      <c r="W472" s="7"/>
      <c r="X472" s="8"/>
      <c r="Y472" s="8"/>
      <c r="Z472" s="8"/>
      <c r="AA472" s="8"/>
      <c r="AB472" s="8"/>
      <c r="AC472" s="7"/>
      <c r="AD472" s="8"/>
      <c r="AE472" s="8"/>
      <c r="AF472" s="7"/>
      <c r="AG472" s="8"/>
      <c r="AH472" s="8"/>
      <c r="AI472" s="8"/>
      <c r="AJ472" s="8"/>
      <c r="AK472" s="8"/>
      <c r="AL472" s="8"/>
      <c r="AM472" s="7"/>
      <c r="AN472" s="8"/>
      <c r="AO472" s="8"/>
      <c r="AP472" s="8"/>
      <c r="AQ472" s="7"/>
      <c r="AR472" s="8"/>
      <c r="AS472" s="8"/>
      <c r="AT472" s="8"/>
      <c r="AU472" s="8"/>
      <c r="AV472" s="8"/>
      <c r="AW472" s="8"/>
      <c r="AX472" s="7"/>
      <c r="AY472" s="8"/>
      <c r="AZ472" s="8"/>
      <c r="BA472" s="8"/>
      <c r="BB472" s="8"/>
      <c r="BC472" s="8"/>
      <c r="BD472" s="8"/>
      <c r="BE472" s="8"/>
      <c r="BF472" s="8"/>
      <c r="BG472" s="8"/>
      <c r="BH472" s="8"/>
      <c r="BI472" s="8"/>
      <c r="BJ472" s="8"/>
      <c r="BK472" s="8"/>
      <c r="BL472" s="8"/>
      <c r="BM472" s="8"/>
      <c r="BN472" s="8"/>
      <c r="BO472" s="8"/>
      <c r="BP472" s="7"/>
      <c r="BQ472" s="8"/>
      <c r="BR472" s="8"/>
      <c r="BS472" s="7"/>
      <c r="BT472" s="8"/>
      <c r="BU472" s="8"/>
    </row>
    <row r="473" spans="2:73" s="2" customFormat="1" x14ac:dyDescent="0.25">
      <c r="B473" s="3"/>
      <c r="C473" s="4"/>
      <c r="D473" s="5"/>
      <c r="E473" s="5"/>
      <c r="F473" s="4"/>
      <c r="G473" s="6"/>
      <c r="H473" s="6"/>
      <c r="L473" s="6"/>
      <c r="O473" s="6"/>
      <c r="R473" s="6"/>
      <c r="V473" s="7"/>
      <c r="W473" s="7"/>
      <c r="X473" s="8"/>
      <c r="Y473" s="8"/>
      <c r="Z473" s="8"/>
      <c r="AA473" s="8"/>
      <c r="AB473" s="8"/>
      <c r="AC473" s="7"/>
      <c r="AD473" s="8"/>
      <c r="AE473" s="8"/>
      <c r="AF473" s="7"/>
      <c r="AG473" s="8"/>
      <c r="AH473" s="8"/>
      <c r="AI473" s="8"/>
      <c r="AJ473" s="8"/>
      <c r="AK473" s="8"/>
      <c r="AL473" s="8"/>
      <c r="AM473" s="7"/>
      <c r="AN473" s="8"/>
      <c r="AO473" s="8"/>
      <c r="AP473" s="8"/>
      <c r="AQ473" s="7"/>
      <c r="AR473" s="8"/>
      <c r="AS473" s="8"/>
      <c r="AT473" s="8"/>
      <c r="AU473" s="8"/>
      <c r="AV473" s="8"/>
      <c r="AW473" s="8"/>
      <c r="AX473" s="7"/>
      <c r="AY473" s="8"/>
      <c r="AZ473" s="8"/>
      <c r="BA473" s="8"/>
      <c r="BB473" s="8"/>
      <c r="BC473" s="8"/>
      <c r="BD473" s="8"/>
      <c r="BE473" s="8"/>
      <c r="BF473" s="8"/>
      <c r="BG473" s="8"/>
      <c r="BH473" s="8"/>
      <c r="BI473" s="8"/>
      <c r="BJ473" s="8"/>
      <c r="BK473" s="8"/>
      <c r="BL473" s="8"/>
      <c r="BM473" s="8"/>
      <c r="BN473" s="8"/>
      <c r="BO473" s="8"/>
      <c r="BP473" s="7"/>
      <c r="BQ473" s="8"/>
      <c r="BR473" s="8"/>
      <c r="BS473" s="7"/>
      <c r="BT473" s="8"/>
      <c r="BU473" s="8"/>
    </row>
    <row r="474" spans="2:73" s="2" customFormat="1" x14ac:dyDescent="0.25">
      <c r="B474" s="3"/>
      <c r="C474" s="4"/>
      <c r="D474" s="5"/>
      <c r="E474" s="5"/>
      <c r="F474" s="4"/>
      <c r="G474" s="6"/>
      <c r="H474" s="6"/>
      <c r="L474" s="6"/>
      <c r="O474" s="6"/>
      <c r="R474" s="6"/>
      <c r="V474" s="7"/>
      <c r="W474" s="7"/>
      <c r="X474" s="8"/>
      <c r="Y474" s="8"/>
      <c r="Z474" s="8"/>
      <c r="AA474" s="8"/>
      <c r="AB474" s="8"/>
      <c r="AC474" s="7"/>
      <c r="AD474" s="8"/>
      <c r="AE474" s="8"/>
      <c r="AF474" s="7"/>
      <c r="AG474" s="8"/>
      <c r="AH474" s="8"/>
      <c r="AI474" s="8"/>
      <c r="AJ474" s="8"/>
      <c r="AK474" s="8"/>
      <c r="AL474" s="8"/>
      <c r="AM474" s="7"/>
      <c r="AN474" s="8"/>
      <c r="AO474" s="8"/>
      <c r="AP474" s="8"/>
      <c r="AQ474" s="7"/>
      <c r="AR474" s="8"/>
      <c r="AS474" s="8"/>
      <c r="AT474" s="8"/>
      <c r="AU474" s="8"/>
      <c r="AV474" s="8"/>
      <c r="AW474" s="8"/>
      <c r="AX474" s="7"/>
      <c r="AY474" s="8"/>
      <c r="AZ474" s="8"/>
      <c r="BA474" s="8"/>
      <c r="BB474" s="8"/>
      <c r="BC474" s="8"/>
      <c r="BD474" s="8"/>
      <c r="BE474" s="8"/>
      <c r="BF474" s="8"/>
      <c r="BG474" s="8"/>
      <c r="BH474" s="8"/>
      <c r="BI474" s="8"/>
      <c r="BJ474" s="8"/>
      <c r="BK474" s="8"/>
      <c r="BL474" s="8"/>
      <c r="BM474" s="8"/>
      <c r="BN474" s="8"/>
      <c r="BO474" s="8"/>
      <c r="BP474" s="7"/>
      <c r="BQ474" s="8"/>
      <c r="BR474" s="8"/>
      <c r="BS474" s="7"/>
      <c r="BT474" s="8"/>
      <c r="BU474" s="8"/>
    </row>
    <row r="475" spans="2:73" s="2" customFormat="1" x14ac:dyDescent="0.25">
      <c r="B475" s="3"/>
      <c r="C475" s="4"/>
      <c r="D475" s="5"/>
      <c r="E475" s="5"/>
      <c r="F475" s="4"/>
      <c r="G475" s="6"/>
      <c r="H475" s="6"/>
      <c r="L475" s="6"/>
      <c r="O475" s="6"/>
      <c r="R475" s="6"/>
      <c r="V475" s="7"/>
      <c r="W475" s="7"/>
      <c r="X475" s="8"/>
      <c r="Y475" s="8"/>
      <c r="Z475" s="8"/>
      <c r="AA475" s="8"/>
      <c r="AB475" s="8"/>
      <c r="AC475" s="7"/>
      <c r="AD475" s="8"/>
      <c r="AE475" s="8"/>
      <c r="AF475" s="7"/>
      <c r="AG475" s="8"/>
      <c r="AH475" s="8"/>
      <c r="AI475" s="8"/>
      <c r="AJ475" s="8"/>
      <c r="AK475" s="8"/>
      <c r="AL475" s="8"/>
      <c r="AM475" s="7"/>
      <c r="AN475" s="8"/>
      <c r="AO475" s="8"/>
      <c r="AP475" s="8"/>
      <c r="AQ475" s="7"/>
      <c r="AR475" s="8"/>
      <c r="AS475" s="8"/>
      <c r="AT475" s="8"/>
      <c r="AU475" s="8"/>
      <c r="AV475" s="8"/>
      <c r="AW475" s="8"/>
      <c r="AX475" s="7"/>
      <c r="AY475" s="8"/>
      <c r="AZ475" s="8"/>
      <c r="BA475" s="8"/>
      <c r="BB475" s="8"/>
      <c r="BC475" s="8"/>
      <c r="BD475" s="8"/>
      <c r="BE475" s="8"/>
      <c r="BF475" s="8"/>
      <c r="BG475" s="8"/>
      <c r="BH475" s="8"/>
      <c r="BI475" s="8"/>
      <c r="BJ475" s="8"/>
      <c r="BK475" s="8"/>
      <c r="BL475" s="8"/>
      <c r="BM475" s="8"/>
      <c r="BN475" s="8"/>
      <c r="BO475" s="8"/>
      <c r="BP475" s="7"/>
      <c r="BQ475" s="8"/>
      <c r="BR475" s="8"/>
      <c r="BS475" s="7"/>
      <c r="BT475" s="8"/>
      <c r="BU475" s="8"/>
    </row>
    <row r="476" spans="2:73" s="2" customFormat="1" x14ac:dyDescent="0.25">
      <c r="B476" s="3"/>
      <c r="C476" s="4"/>
      <c r="D476" s="5"/>
      <c r="E476" s="5"/>
      <c r="F476" s="4"/>
      <c r="G476" s="6"/>
      <c r="H476" s="6"/>
      <c r="L476" s="6"/>
      <c r="O476" s="6"/>
      <c r="R476" s="6"/>
      <c r="V476" s="7"/>
      <c r="W476" s="7"/>
      <c r="X476" s="8"/>
      <c r="Y476" s="8"/>
      <c r="Z476" s="8"/>
      <c r="AA476" s="8"/>
      <c r="AB476" s="8"/>
      <c r="AC476" s="7"/>
      <c r="AD476" s="8"/>
      <c r="AE476" s="8"/>
      <c r="AF476" s="7"/>
      <c r="AG476" s="8"/>
      <c r="AH476" s="8"/>
      <c r="AI476" s="8"/>
      <c r="AJ476" s="8"/>
      <c r="AK476" s="8"/>
      <c r="AL476" s="8"/>
      <c r="AM476" s="7"/>
      <c r="AN476" s="8"/>
      <c r="AO476" s="8"/>
      <c r="AP476" s="8"/>
      <c r="AQ476" s="7"/>
      <c r="AR476" s="8"/>
      <c r="AS476" s="8"/>
      <c r="AT476" s="8"/>
      <c r="AU476" s="8"/>
      <c r="AV476" s="8"/>
      <c r="AW476" s="8"/>
      <c r="AX476" s="7"/>
      <c r="AY476" s="8"/>
      <c r="AZ476" s="8"/>
      <c r="BA476" s="8"/>
      <c r="BB476" s="8"/>
      <c r="BC476" s="8"/>
      <c r="BD476" s="8"/>
      <c r="BE476" s="8"/>
      <c r="BF476" s="8"/>
      <c r="BG476" s="8"/>
      <c r="BH476" s="8"/>
      <c r="BI476" s="8"/>
      <c r="BJ476" s="8"/>
      <c r="BK476" s="8"/>
      <c r="BL476" s="8"/>
      <c r="BM476" s="8"/>
      <c r="BN476" s="8"/>
      <c r="BO476" s="8"/>
      <c r="BP476" s="7"/>
      <c r="BQ476" s="8"/>
      <c r="BR476" s="8"/>
      <c r="BS476" s="7"/>
      <c r="BT476" s="8"/>
      <c r="BU476" s="8"/>
    </row>
    <row r="477" spans="2:73" s="2" customFormat="1" x14ac:dyDescent="0.25">
      <c r="B477" s="3"/>
      <c r="C477" s="4"/>
      <c r="D477" s="5"/>
      <c r="E477" s="5"/>
      <c r="F477" s="4"/>
      <c r="G477" s="6"/>
      <c r="H477" s="6"/>
      <c r="L477" s="6"/>
      <c r="O477" s="6"/>
      <c r="R477" s="6"/>
      <c r="V477" s="7"/>
      <c r="W477" s="7"/>
      <c r="X477" s="8"/>
      <c r="Y477" s="8"/>
      <c r="Z477" s="8"/>
      <c r="AA477" s="8"/>
      <c r="AB477" s="8"/>
      <c r="AC477" s="7"/>
      <c r="AD477" s="8"/>
      <c r="AE477" s="8"/>
      <c r="AF477" s="7"/>
      <c r="AG477" s="8"/>
      <c r="AH477" s="8"/>
      <c r="AI477" s="8"/>
      <c r="AJ477" s="8"/>
      <c r="AK477" s="8"/>
      <c r="AL477" s="8"/>
      <c r="AM477" s="7"/>
      <c r="AN477" s="8"/>
      <c r="AO477" s="8"/>
      <c r="AP477" s="8"/>
      <c r="AQ477" s="7"/>
      <c r="AR477" s="8"/>
      <c r="AS477" s="8"/>
      <c r="AT477" s="8"/>
      <c r="AU477" s="8"/>
      <c r="AV477" s="8"/>
      <c r="AW477" s="8"/>
      <c r="AX477" s="7"/>
      <c r="AY477" s="8"/>
      <c r="AZ477" s="8"/>
      <c r="BA477" s="8"/>
      <c r="BB477" s="8"/>
      <c r="BC477" s="8"/>
      <c r="BD477" s="8"/>
      <c r="BE477" s="8"/>
      <c r="BF477" s="8"/>
      <c r="BG477" s="8"/>
      <c r="BH477" s="8"/>
      <c r="BI477" s="8"/>
      <c r="BJ477" s="8"/>
      <c r="BK477" s="8"/>
      <c r="BL477" s="8"/>
      <c r="BM477" s="8"/>
      <c r="BN477" s="8"/>
      <c r="BO477" s="8"/>
      <c r="BP477" s="7"/>
      <c r="BQ477" s="8"/>
      <c r="BR477" s="8"/>
      <c r="BS477" s="7"/>
      <c r="BT477" s="8"/>
      <c r="BU477" s="8"/>
    </row>
    <row r="478" spans="2:73" s="2" customFormat="1" x14ac:dyDescent="0.25">
      <c r="B478" s="3"/>
      <c r="C478" s="4"/>
      <c r="D478" s="5"/>
      <c r="E478" s="5"/>
      <c r="F478" s="4"/>
      <c r="G478" s="6"/>
      <c r="H478" s="6"/>
      <c r="L478" s="6"/>
      <c r="O478" s="6"/>
      <c r="R478" s="6"/>
      <c r="V478" s="7"/>
      <c r="W478" s="7"/>
      <c r="X478" s="8"/>
      <c r="Y478" s="8"/>
      <c r="Z478" s="8"/>
      <c r="AA478" s="8"/>
      <c r="AB478" s="8"/>
      <c r="AC478" s="7"/>
      <c r="AD478" s="8"/>
      <c r="AE478" s="8"/>
      <c r="AF478" s="7"/>
      <c r="AG478" s="8"/>
      <c r="AH478" s="8"/>
      <c r="AI478" s="8"/>
      <c r="AJ478" s="8"/>
      <c r="AK478" s="8"/>
      <c r="AL478" s="8"/>
      <c r="AM478" s="7"/>
      <c r="AN478" s="8"/>
      <c r="AO478" s="8"/>
      <c r="AP478" s="8"/>
      <c r="AQ478" s="7"/>
      <c r="AR478" s="8"/>
      <c r="AS478" s="8"/>
      <c r="AT478" s="8"/>
      <c r="AU478" s="8"/>
      <c r="AV478" s="8"/>
      <c r="AW478" s="8"/>
      <c r="AX478" s="7"/>
      <c r="AY478" s="8"/>
      <c r="AZ478" s="8"/>
      <c r="BA478" s="8"/>
      <c r="BB478" s="8"/>
      <c r="BC478" s="8"/>
      <c r="BD478" s="8"/>
      <c r="BE478" s="8"/>
      <c r="BF478" s="8"/>
      <c r="BG478" s="8"/>
      <c r="BH478" s="8"/>
      <c r="BI478" s="8"/>
      <c r="BJ478" s="8"/>
      <c r="BK478" s="8"/>
      <c r="BL478" s="8"/>
      <c r="BM478" s="8"/>
      <c r="BN478" s="8"/>
      <c r="BO478" s="8"/>
      <c r="BP478" s="7"/>
      <c r="BQ478" s="8"/>
      <c r="BR478" s="8"/>
      <c r="BS478" s="7"/>
      <c r="BT478" s="8"/>
      <c r="BU478" s="8"/>
    </row>
    <row r="479" spans="2:73" s="2" customFormat="1" x14ac:dyDescent="0.25">
      <c r="B479" s="3"/>
      <c r="C479" s="4"/>
      <c r="D479" s="5"/>
      <c r="E479" s="5"/>
      <c r="F479" s="4"/>
      <c r="G479" s="6"/>
      <c r="H479" s="6"/>
      <c r="L479" s="6"/>
      <c r="O479" s="6"/>
      <c r="R479" s="6"/>
      <c r="V479" s="7"/>
      <c r="W479" s="7"/>
      <c r="X479" s="8"/>
      <c r="Y479" s="8"/>
      <c r="Z479" s="8"/>
      <c r="AA479" s="8"/>
      <c r="AB479" s="8"/>
      <c r="AC479" s="7"/>
      <c r="AD479" s="8"/>
      <c r="AE479" s="8"/>
      <c r="AF479" s="7"/>
      <c r="AG479" s="8"/>
      <c r="AH479" s="8"/>
      <c r="AI479" s="8"/>
      <c r="AJ479" s="8"/>
      <c r="AK479" s="8"/>
      <c r="AL479" s="8"/>
      <c r="AM479" s="7"/>
      <c r="AN479" s="8"/>
      <c r="AO479" s="8"/>
      <c r="AP479" s="8"/>
      <c r="AQ479" s="7"/>
      <c r="AR479" s="8"/>
      <c r="AS479" s="8"/>
      <c r="AT479" s="8"/>
      <c r="AU479" s="8"/>
      <c r="AV479" s="8"/>
      <c r="AW479" s="8"/>
      <c r="AX479" s="7"/>
      <c r="AY479" s="8"/>
      <c r="AZ479" s="8"/>
      <c r="BA479" s="8"/>
      <c r="BB479" s="8"/>
      <c r="BC479" s="8"/>
      <c r="BD479" s="8"/>
      <c r="BE479" s="8"/>
      <c r="BF479" s="8"/>
      <c r="BG479" s="8"/>
      <c r="BH479" s="8"/>
      <c r="BI479" s="8"/>
      <c r="BJ479" s="8"/>
      <c r="BK479" s="8"/>
      <c r="BL479" s="8"/>
      <c r="BM479" s="8"/>
      <c r="BN479" s="8"/>
      <c r="BO479" s="8"/>
      <c r="BP479" s="7"/>
      <c r="BQ479" s="8"/>
      <c r="BR479" s="8"/>
      <c r="BS479" s="7"/>
      <c r="BT479" s="8"/>
      <c r="BU479" s="8"/>
    </row>
    <row r="480" spans="2:73" s="2" customFormat="1" x14ac:dyDescent="0.25">
      <c r="B480" s="3"/>
      <c r="C480" s="4"/>
      <c r="D480" s="5"/>
      <c r="E480" s="5"/>
      <c r="F480" s="4"/>
      <c r="G480" s="6"/>
      <c r="H480" s="6"/>
      <c r="L480" s="6"/>
      <c r="O480" s="6"/>
      <c r="R480" s="6"/>
      <c r="V480" s="7"/>
      <c r="W480" s="7"/>
      <c r="X480" s="8"/>
      <c r="Y480" s="8"/>
      <c r="Z480" s="8"/>
      <c r="AA480" s="8"/>
      <c r="AB480" s="8"/>
      <c r="AC480" s="7"/>
      <c r="AD480" s="8"/>
      <c r="AE480" s="8"/>
      <c r="AF480" s="7"/>
      <c r="AG480" s="8"/>
      <c r="AH480" s="8"/>
      <c r="AI480" s="8"/>
      <c r="AJ480" s="8"/>
      <c r="AK480" s="8"/>
      <c r="AL480" s="8"/>
      <c r="AM480" s="7"/>
      <c r="AN480" s="8"/>
      <c r="AO480" s="8"/>
      <c r="AP480" s="8"/>
      <c r="AQ480" s="7"/>
      <c r="AR480" s="8"/>
      <c r="AS480" s="8"/>
      <c r="AT480" s="8"/>
      <c r="AU480" s="8"/>
      <c r="AV480" s="8"/>
      <c r="AW480" s="8"/>
      <c r="AX480" s="7"/>
      <c r="AY480" s="8"/>
      <c r="AZ480" s="8"/>
      <c r="BA480" s="8"/>
      <c r="BB480" s="8"/>
      <c r="BC480" s="8"/>
      <c r="BD480" s="8"/>
      <c r="BE480" s="8"/>
      <c r="BF480" s="8"/>
      <c r="BG480" s="8"/>
      <c r="BH480" s="8"/>
      <c r="BI480" s="8"/>
      <c r="BJ480" s="8"/>
      <c r="BK480" s="8"/>
      <c r="BL480" s="8"/>
      <c r="BM480" s="8"/>
      <c r="BN480" s="8"/>
      <c r="BO480" s="8"/>
      <c r="BP480" s="7"/>
      <c r="BQ480" s="8"/>
      <c r="BR480" s="8"/>
      <c r="BS480" s="7"/>
      <c r="BT480" s="8"/>
      <c r="BU480" s="8"/>
    </row>
    <row r="481" spans="2:73" s="2" customFormat="1" x14ac:dyDescent="0.25">
      <c r="B481" s="3"/>
      <c r="C481" s="4"/>
      <c r="D481" s="5"/>
      <c r="E481" s="5"/>
      <c r="F481" s="4"/>
      <c r="G481" s="6"/>
      <c r="H481" s="6"/>
      <c r="L481" s="6"/>
      <c r="O481" s="6"/>
      <c r="R481" s="6"/>
      <c r="V481" s="7"/>
      <c r="W481" s="7"/>
      <c r="X481" s="8"/>
      <c r="Y481" s="8"/>
      <c r="Z481" s="8"/>
      <c r="AA481" s="8"/>
      <c r="AB481" s="8"/>
      <c r="AC481" s="7"/>
      <c r="AD481" s="8"/>
      <c r="AE481" s="8"/>
      <c r="AF481" s="7"/>
      <c r="AG481" s="8"/>
      <c r="AH481" s="8"/>
      <c r="AI481" s="8"/>
      <c r="AJ481" s="8"/>
      <c r="AK481" s="8"/>
      <c r="AL481" s="8"/>
      <c r="AM481" s="7"/>
      <c r="AN481" s="8"/>
      <c r="AO481" s="8"/>
      <c r="AP481" s="8"/>
      <c r="AQ481" s="7"/>
      <c r="AR481" s="8"/>
      <c r="AS481" s="8"/>
      <c r="AT481" s="8"/>
      <c r="AU481" s="8"/>
      <c r="AV481" s="8"/>
      <c r="AW481" s="8"/>
      <c r="AX481" s="7"/>
      <c r="AY481" s="8"/>
      <c r="AZ481" s="8"/>
      <c r="BA481" s="8"/>
      <c r="BB481" s="8"/>
      <c r="BC481" s="8"/>
      <c r="BD481" s="8"/>
      <c r="BE481" s="8"/>
      <c r="BF481" s="8"/>
      <c r="BG481" s="8"/>
      <c r="BH481" s="8"/>
      <c r="BI481" s="8"/>
      <c r="BJ481" s="8"/>
      <c r="BK481" s="8"/>
      <c r="BL481" s="8"/>
      <c r="BM481" s="8"/>
      <c r="BN481" s="8"/>
      <c r="BO481" s="8"/>
      <c r="BP481" s="7"/>
      <c r="BQ481" s="8"/>
      <c r="BR481" s="8"/>
      <c r="BS481" s="7"/>
      <c r="BT481" s="8"/>
      <c r="BU481" s="8"/>
    </row>
    <row r="482" spans="2:73" s="2" customFormat="1" x14ac:dyDescent="0.25">
      <c r="B482" s="3"/>
      <c r="C482" s="4"/>
      <c r="D482" s="5"/>
      <c r="E482" s="5"/>
      <c r="F482" s="4"/>
      <c r="G482" s="6"/>
      <c r="H482" s="6"/>
      <c r="L482" s="6"/>
      <c r="O482" s="6"/>
      <c r="R482" s="6"/>
      <c r="V482" s="7"/>
      <c r="W482" s="7"/>
      <c r="X482" s="8"/>
      <c r="Y482" s="8"/>
      <c r="Z482" s="8"/>
      <c r="AA482" s="8"/>
      <c r="AB482" s="8"/>
      <c r="AC482" s="7"/>
      <c r="AD482" s="8"/>
      <c r="AE482" s="8"/>
      <c r="AF482" s="7"/>
      <c r="AG482" s="8"/>
      <c r="AH482" s="8"/>
      <c r="AI482" s="8"/>
      <c r="AJ482" s="8"/>
      <c r="AK482" s="8"/>
      <c r="AL482" s="8"/>
      <c r="AM482" s="7"/>
      <c r="AN482" s="8"/>
      <c r="AO482" s="8"/>
      <c r="AP482" s="8"/>
      <c r="AQ482" s="7"/>
      <c r="AR482" s="8"/>
      <c r="AS482" s="8"/>
      <c r="AT482" s="8"/>
      <c r="AU482" s="8"/>
      <c r="AV482" s="8"/>
      <c r="AW482" s="8"/>
      <c r="AX482" s="7"/>
      <c r="AY482" s="8"/>
      <c r="AZ482" s="8"/>
      <c r="BA482" s="8"/>
      <c r="BB482" s="8"/>
      <c r="BC482" s="8"/>
      <c r="BD482" s="8"/>
      <c r="BE482" s="8"/>
      <c r="BF482" s="8"/>
      <c r="BG482" s="8"/>
      <c r="BH482" s="8"/>
      <c r="BI482" s="8"/>
      <c r="BJ482" s="8"/>
      <c r="BK482" s="8"/>
      <c r="BL482" s="8"/>
      <c r="BM482" s="8"/>
      <c r="BN482" s="8"/>
      <c r="BO482" s="8"/>
      <c r="BP482" s="7"/>
      <c r="BQ482" s="8"/>
      <c r="BR482" s="8"/>
      <c r="BS482" s="7"/>
      <c r="BT482" s="8"/>
      <c r="BU482" s="8"/>
    </row>
    <row r="483" spans="2:73" s="2" customFormat="1" x14ac:dyDescent="0.25">
      <c r="B483" s="3"/>
      <c r="C483" s="4"/>
      <c r="D483" s="5"/>
      <c r="E483" s="5"/>
      <c r="F483" s="4"/>
      <c r="G483" s="6"/>
      <c r="H483" s="6"/>
      <c r="L483" s="6"/>
      <c r="O483" s="6"/>
      <c r="R483" s="6"/>
      <c r="V483" s="7"/>
      <c r="W483" s="7"/>
      <c r="X483" s="8"/>
      <c r="Y483" s="8"/>
      <c r="Z483" s="8"/>
      <c r="AA483" s="8"/>
      <c r="AB483" s="8"/>
      <c r="AC483" s="7"/>
      <c r="AD483" s="8"/>
      <c r="AE483" s="8"/>
      <c r="AF483" s="7"/>
      <c r="AG483" s="8"/>
      <c r="AH483" s="8"/>
      <c r="AI483" s="8"/>
      <c r="AJ483" s="8"/>
      <c r="AK483" s="8"/>
      <c r="AL483" s="8"/>
      <c r="AM483" s="7"/>
      <c r="AN483" s="8"/>
      <c r="AO483" s="8"/>
      <c r="AP483" s="8"/>
      <c r="AQ483" s="7"/>
      <c r="AR483" s="8"/>
      <c r="AS483" s="8"/>
      <c r="AT483" s="8"/>
      <c r="AU483" s="8"/>
      <c r="AV483" s="8"/>
      <c r="AW483" s="8"/>
      <c r="AX483" s="7"/>
      <c r="AY483" s="8"/>
      <c r="AZ483" s="8"/>
      <c r="BA483" s="8"/>
      <c r="BB483" s="8"/>
      <c r="BC483" s="8"/>
      <c r="BD483" s="8"/>
      <c r="BE483" s="8"/>
      <c r="BF483" s="8"/>
      <c r="BG483" s="8"/>
      <c r="BH483" s="8"/>
      <c r="BI483" s="8"/>
      <c r="BJ483" s="8"/>
      <c r="BK483" s="8"/>
      <c r="BL483" s="8"/>
      <c r="BM483" s="8"/>
      <c r="BN483" s="8"/>
      <c r="BO483" s="8"/>
      <c r="BP483" s="7"/>
      <c r="BQ483" s="8"/>
      <c r="BR483" s="8"/>
      <c r="BS483" s="7"/>
      <c r="BT483" s="8"/>
      <c r="BU483" s="8"/>
    </row>
    <row r="484" spans="2:73" s="2" customFormat="1" x14ac:dyDescent="0.25">
      <c r="B484" s="3"/>
      <c r="C484" s="4"/>
      <c r="D484" s="5"/>
      <c r="E484" s="5"/>
      <c r="F484" s="4"/>
      <c r="G484" s="6"/>
      <c r="H484" s="6"/>
      <c r="L484" s="6"/>
      <c r="O484" s="6"/>
      <c r="R484" s="6"/>
      <c r="V484" s="7"/>
      <c r="W484" s="7"/>
      <c r="X484" s="8"/>
      <c r="Y484" s="8"/>
      <c r="Z484" s="8"/>
      <c r="AA484" s="8"/>
      <c r="AB484" s="8"/>
      <c r="AC484" s="7"/>
      <c r="AD484" s="8"/>
      <c r="AE484" s="8"/>
      <c r="AF484" s="7"/>
      <c r="AG484" s="8"/>
      <c r="AH484" s="8"/>
      <c r="AI484" s="8"/>
      <c r="AJ484" s="8"/>
      <c r="AK484" s="8"/>
      <c r="AL484" s="8"/>
      <c r="AM484" s="7"/>
      <c r="AN484" s="8"/>
      <c r="AO484" s="8"/>
      <c r="AP484" s="8"/>
      <c r="AQ484" s="7"/>
      <c r="AR484" s="8"/>
      <c r="AS484" s="8"/>
      <c r="AT484" s="8"/>
      <c r="AU484" s="8"/>
      <c r="AV484" s="8"/>
      <c r="AW484" s="8"/>
      <c r="AX484" s="7"/>
      <c r="AY484" s="8"/>
      <c r="AZ484" s="8"/>
      <c r="BA484" s="8"/>
      <c r="BB484" s="8"/>
      <c r="BC484" s="8"/>
      <c r="BD484" s="8"/>
      <c r="BE484" s="8"/>
      <c r="BF484" s="8"/>
      <c r="BG484" s="8"/>
      <c r="BH484" s="8"/>
      <c r="BI484" s="8"/>
      <c r="BJ484" s="8"/>
      <c r="BK484" s="8"/>
      <c r="BL484" s="8"/>
      <c r="BM484" s="8"/>
      <c r="BN484" s="8"/>
      <c r="BO484" s="8"/>
      <c r="BP484" s="7"/>
      <c r="BQ484" s="8"/>
      <c r="BR484" s="8"/>
      <c r="BS484" s="7"/>
      <c r="BT484" s="8"/>
      <c r="BU484" s="8"/>
    </row>
    <row r="485" spans="2:73" s="2" customFormat="1" x14ac:dyDescent="0.25">
      <c r="B485" s="3"/>
      <c r="C485" s="4"/>
      <c r="D485" s="5"/>
      <c r="E485" s="5"/>
      <c r="F485" s="4"/>
      <c r="G485" s="6"/>
      <c r="H485" s="6"/>
      <c r="L485" s="6"/>
      <c r="O485" s="6"/>
      <c r="R485" s="6"/>
      <c r="V485" s="7"/>
      <c r="W485" s="7"/>
      <c r="X485" s="8"/>
      <c r="Y485" s="8"/>
      <c r="Z485" s="8"/>
      <c r="AA485" s="8"/>
      <c r="AB485" s="8"/>
      <c r="AC485" s="7"/>
      <c r="AD485" s="8"/>
      <c r="AE485" s="8"/>
      <c r="AF485" s="7"/>
      <c r="AG485" s="8"/>
      <c r="AH485" s="8"/>
      <c r="AI485" s="8"/>
      <c r="AJ485" s="8"/>
      <c r="AK485" s="8"/>
      <c r="AL485" s="8"/>
      <c r="AM485" s="7"/>
      <c r="AN485" s="8"/>
      <c r="AO485" s="8"/>
      <c r="AP485" s="8"/>
      <c r="AQ485" s="7"/>
      <c r="AR485" s="8"/>
      <c r="AS485" s="8"/>
      <c r="AT485" s="8"/>
      <c r="AU485" s="8"/>
      <c r="AV485" s="8"/>
      <c r="AW485" s="8"/>
      <c r="AX485" s="7"/>
      <c r="AY485" s="8"/>
      <c r="AZ485" s="8"/>
      <c r="BA485" s="8"/>
      <c r="BB485" s="8"/>
      <c r="BC485" s="8"/>
      <c r="BD485" s="8"/>
      <c r="BE485" s="8"/>
      <c r="BF485" s="8"/>
      <c r="BG485" s="8"/>
      <c r="BH485" s="8"/>
      <c r="BI485" s="8"/>
      <c r="BJ485" s="8"/>
      <c r="BK485" s="8"/>
      <c r="BL485" s="8"/>
      <c r="BM485" s="8"/>
      <c r="BN485" s="8"/>
      <c r="BO485" s="8"/>
      <c r="BP485" s="7"/>
      <c r="BQ485" s="8"/>
      <c r="BR485" s="8"/>
      <c r="BS485" s="7"/>
      <c r="BT485" s="8"/>
      <c r="BU485" s="8"/>
    </row>
    <row r="486" spans="2:73" s="2" customFormat="1" x14ac:dyDescent="0.25">
      <c r="B486" s="3"/>
      <c r="C486" s="4"/>
      <c r="D486" s="5"/>
      <c r="E486" s="5"/>
      <c r="F486" s="4"/>
      <c r="G486" s="6"/>
      <c r="H486" s="6"/>
      <c r="L486" s="6"/>
      <c r="O486" s="6"/>
      <c r="R486" s="6"/>
      <c r="V486" s="7"/>
      <c r="W486" s="7"/>
      <c r="X486" s="8"/>
      <c r="Y486" s="8"/>
      <c r="Z486" s="8"/>
      <c r="AA486" s="8"/>
      <c r="AB486" s="8"/>
      <c r="AC486" s="7"/>
      <c r="AD486" s="8"/>
      <c r="AE486" s="8"/>
      <c r="AF486" s="7"/>
      <c r="AG486" s="8"/>
      <c r="AH486" s="8"/>
      <c r="AI486" s="8"/>
      <c r="AJ486" s="8"/>
      <c r="AK486" s="8"/>
      <c r="AL486" s="8"/>
      <c r="AM486" s="7"/>
      <c r="AN486" s="8"/>
      <c r="AO486" s="8"/>
      <c r="AP486" s="8"/>
      <c r="AQ486" s="7"/>
      <c r="AR486" s="8"/>
      <c r="AS486" s="8"/>
      <c r="AT486" s="8"/>
      <c r="AU486" s="8"/>
      <c r="AV486" s="8"/>
      <c r="AW486" s="8"/>
      <c r="AX486" s="7"/>
      <c r="AY486" s="8"/>
      <c r="AZ486" s="8"/>
      <c r="BA486" s="8"/>
      <c r="BB486" s="8"/>
      <c r="BC486" s="8"/>
      <c r="BD486" s="8"/>
      <c r="BE486" s="8"/>
      <c r="BF486" s="8"/>
      <c r="BG486" s="8"/>
      <c r="BH486" s="8"/>
      <c r="BI486" s="8"/>
      <c r="BJ486" s="8"/>
      <c r="BK486" s="8"/>
      <c r="BL486" s="8"/>
      <c r="BM486" s="8"/>
      <c r="BN486" s="8"/>
      <c r="BO486" s="8"/>
      <c r="BP486" s="7"/>
      <c r="BQ486" s="8"/>
      <c r="BR486" s="8"/>
      <c r="BS486" s="7"/>
      <c r="BT486" s="8"/>
      <c r="BU486" s="8"/>
    </row>
    <row r="487" spans="2:73" s="2" customFormat="1" x14ac:dyDescent="0.25">
      <c r="B487" s="3"/>
      <c r="C487" s="4"/>
      <c r="D487" s="5"/>
      <c r="E487" s="5"/>
      <c r="F487" s="4"/>
      <c r="G487" s="6"/>
      <c r="H487" s="6"/>
      <c r="L487" s="6"/>
      <c r="O487" s="6"/>
      <c r="R487" s="6"/>
      <c r="V487" s="7"/>
      <c r="W487" s="7"/>
      <c r="X487" s="8"/>
      <c r="Y487" s="8"/>
      <c r="Z487" s="8"/>
      <c r="AA487" s="8"/>
      <c r="AB487" s="8"/>
      <c r="AC487" s="7"/>
      <c r="AD487" s="8"/>
      <c r="AE487" s="8"/>
      <c r="AF487" s="7"/>
      <c r="AG487" s="8"/>
      <c r="AH487" s="8"/>
      <c r="AI487" s="8"/>
      <c r="AJ487" s="8"/>
      <c r="AK487" s="8"/>
      <c r="AL487" s="8"/>
      <c r="AM487" s="7"/>
      <c r="AN487" s="8"/>
      <c r="AO487" s="8"/>
      <c r="AP487" s="8"/>
      <c r="AQ487" s="7"/>
      <c r="AR487" s="8"/>
      <c r="AS487" s="8"/>
      <c r="AT487" s="8"/>
      <c r="AU487" s="8"/>
      <c r="AV487" s="8"/>
      <c r="AW487" s="8"/>
      <c r="AX487" s="7"/>
      <c r="AY487" s="8"/>
      <c r="AZ487" s="8"/>
      <c r="BA487" s="8"/>
      <c r="BB487" s="8"/>
      <c r="BC487" s="8"/>
      <c r="BD487" s="8"/>
      <c r="BE487" s="8"/>
      <c r="BF487" s="8"/>
      <c r="BG487" s="8"/>
      <c r="BH487" s="8"/>
      <c r="BI487" s="8"/>
      <c r="BJ487" s="8"/>
      <c r="BK487" s="8"/>
      <c r="BL487" s="8"/>
      <c r="BM487" s="8"/>
      <c r="BN487" s="8"/>
      <c r="BO487" s="8"/>
      <c r="BP487" s="7"/>
      <c r="BQ487" s="8"/>
      <c r="BR487" s="8"/>
      <c r="BS487" s="7"/>
      <c r="BT487" s="8"/>
      <c r="BU487" s="8"/>
    </row>
    <row r="488" spans="2:73" s="2" customFormat="1" x14ac:dyDescent="0.25">
      <c r="B488" s="3"/>
      <c r="C488" s="4"/>
      <c r="D488" s="5"/>
      <c r="E488" s="5"/>
      <c r="F488" s="4"/>
      <c r="G488" s="6"/>
      <c r="H488" s="6"/>
      <c r="L488" s="6"/>
      <c r="O488" s="6"/>
      <c r="R488" s="6"/>
      <c r="V488" s="7"/>
      <c r="W488" s="7"/>
      <c r="X488" s="8"/>
      <c r="Y488" s="8"/>
      <c r="Z488" s="8"/>
      <c r="AA488" s="8"/>
      <c r="AB488" s="8"/>
      <c r="AC488" s="7"/>
      <c r="AD488" s="8"/>
      <c r="AE488" s="8"/>
      <c r="AF488" s="7"/>
      <c r="AG488" s="8"/>
      <c r="AH488" s="8"/>
      <c r="AI488" s="8"/>
      <c r="AJ488" s="8"/>
      <c r="AK488" s="8"/>
      <c r="AL488" s="8"/>
      <c r="AM488" s="7"/>
      <c r="AN488" s="8"/>
      <c r="AO488" s="8"/>
      <c r="AP488" s="8"/>
      <c r="AQ488" s="7"/>
      <c r="AR488" s="8"/>
      <c r="AS488" s="8"/>
      <c r="AT488" s="8"/>
      <c r="AU488" s="8"/>
      <c r="AV488" s="8"/>
      <c r="AW488" s="8"/>
      <c r="AX488" s="7"/>
      <c r="AY488" s="8"/>
      <c r="AZ488" s="8"/>
      <c r="BA488" s="8"/>
      <c r="BB488" s="8"/>
      <c r="BC488" s="8"/>
      <c r="BD488" s="8"/>
      <c r="BE488" s="8"/>
      <c r="BF488" s="8"/>
      <c r="BG488" s="8"/>
      <c r="BH488" s="8"/>
      <c r="BI488" s="8"/>
      <c r="BJ488" s="8"/>
      <c r="BK488" s="8"/>
      <c r="BL488" s="8"/>
      <c r="BM488" s="8"/>
      <c r="BN488" s="8"/>
      <c r="BO488" s="8"/>
      <c r="BP488" s="7"/>
      <c r="BQ488" s="8"/>
      <c r="BR488" s="8"/>
      <c r="BS488" s="7"/>
      <c r="BT488" s="8"/>
      <c r="BU488" s="8"/>
    </row>
    <row r="489" spans="2:73" s="2" customFormat="1" x14ac:dyDescent="0.25">
      <c r="B489" s="3"/>
      <c r="C489" s="4"/>
      <c r="D489" s="5"/>
      <c r="E489" s="5"/>
      <c r="F489" s="4"/>
      <c r="G489" s="6"/>
      <c r="H489" s="6"/>
      <c r="L489" s="6"/>
      <c r="O489" s="6"/>
      <c r="R489" s="6"/>
      <c r="V489" s="7"/>
      <c r="W489" s="7"/>
      <c r="X489" s="8"/>
      <c r="Y489" s="8"/>
      <c r="Z489" s="8"/>
      <c r="AA489" s="8"/>
      <c r="AB489" s="8"/>
      <c r="AC489" s="7"/>
      <c r="AD489" s="8"/>
      <c r="AE489" s="8"/>
      <c r="AF489" s="7"/>
      <c r="AG489" s="8"/>
      <c r="AH489" s="8"/>
      <c r="AI489" s="8"/>
      <c r="AJ489" s="8"/>
      <c r="AK489" s="8"/>
      <c r="AL489" s="8"/>
      <c r="AM489" s="7"/>
      <c r="AN489" s="8"/>
      <c r="AO489" s="8"/>
      <c r="AP489" s="8"/>
      <c r="AQ489" s="7"/>
      <c r="AR489" s="8"/>
      <c r="AS489" s="8"/>
      <c r="AT489" s="8"/>
      <c r="AU489" s="8"/>
      <c r="AV489" s="8"/>
      <c r="AW489" s="8"/>
      <c r="AX489" s="7"/>
      <c r="AY489" s="8"/>
      <c r="AZ489" s="8"/>
      <c r="BA489" s="8"/>
      <c r="BB489" s="8"/>
      <c r="BC489" s="8"/>
      <c r="BD489" s="8"/>
      <c r="BE489" s="8"/>
      <c r="BF489" s="8"/>
      <c r="BG489" s="8"/>
      <c r="BH489" s="8"/>
      <c r="BI489" s="8"/>
      <c r="BJ489" s="8"/>
      <c r="BK489" s="8"/>
      <c r="BL489" s="8"/>
      <c r="BM489" s="8"/>
      <c r="BN489" s="8"/>
      <c r="BO489" s="8"/>
      <c r="BP489" s="7"/>
      <c r="BQ489" s="8"/>
      <c r="BR489" s="8"/>
      <c r="BS489" s="7"/>
      <c r="BT489" s="8"/>
      <c r="BU489" s="8"/>
    </row>
    <row r="490" spans="2:73" s="2" customFormat="1" x14ac:dyDescent="0.25">
      <c r="B490" s="3"/>
      <c r="C490" s="4"/>
      <c r="D490" s="5"/>
      <c r="E490" s="5"/>
      <c r="F490" s="4"/>
      <c r="G490" s="6"/>
      <c r="H490" s="6"/>
      <c r="L490" s="6"/>
      <c r="O490" s="6"/>
      <c r="R490" s="6"/>
      <c r="V490" s="7"/>
      <c r="W490" s="7"/>
      <c r="X490" s="8"/>
      <c r="Y490" s="8"/>
      <c r="Z490" s="8"/>
      <c r="AA490" s="8"/>
      <c r="AB490" s="8"/>
      <c r="AC490" s="7"/>
      <c r="AD490" s="8"/>
      <c r="AE490" s="8"/>
      <c r="AF490" s="7"/>
      <c r="AG490" s="8"/>
      <c r="AH490" s="8"/>
      <c r="AI490" s="8"/>
      <c r="AJ490" s="8"/>
      <c r="AK490" s="8"/>
      <c r="AL490" s="8"/>
      <c r="AM490" s="7"/>
      <c r="AN490" s="8"/>
      <c r="AO490" s="8"/>
      <c r="AP490" s="8"/>
      <c r="AQ490" s="7"/>
      <c r="AR490" s="8"/>
      <c r="AS490" s="8"/>
      <c r="AT490" s="8"/>
      <c r="AU490" s="8"/>
      <c r="AV490" s="8"/>
      <c r="AW490" s="8"/>
      <c r="AX490" s="7"/>
      <c r="AY490" s="8"/>
      <c r="AZ490" s="8"/>
      <c r="BA490" s="8"/>
      <c r="BB490" s="8"/>
      <c r="BC490" s="8"/>
      <c r="BD490" s="8"/>
      <c r="BE490" s="8"/>
      <c r="BF490" s="8"/>
      <c r="BG490" s="8"/>
      <c r="BH490" s="8"/>
      <c r="BI490" s="8"/>
      <c r="BJ490" s="8"/>
      <c r="BK490" s="8"/>
      <c r="BL490" s="8"/>
      <c r="BM490" s="8"/>
      <c r="BN490" s="8"/>
      <c r="BO490" s="8"/>
      <c r="BP490" s="7"/>
      <c r="BQ490" s="8"/>
      <c r="BR490" s="8"/>
      <c r="BS490" s="7"/>
      <c r="BT490" s="8"/>
      <c r="BU490" s="8"/>
    </row>
    <row r="491" spans="2:73" s="2" customFormat="1" x14ac:dyDescent="0.25">
      <c r="B491" s="3"/>
      <c r="C491" s="4"/>
      <c r="D491" s="5"/>
      <c r="E491" s="5"/>
      <c r="F491" s="4"/>
      <c r="G491" s="6"/>
      <c r="H491" s="6"/>
      <c r="L491" s="6"/>
      <c r="O491" s="6"/>
      <c r="R491" s="6"/>
      <c r="V491" s="7"/>
      <c r="W491" s="7"/>
      <c r="X491" s="8"/>
      <c r="Y491" s="8"/>
      <c r="Z491" s="8"/>
      <c r="AA491" s="8"/>
      <c r="AB491" s="8"/>
      <c r="AC491" s="7"/>
      <c r="AD491" s="8"/>
      <c r="AE491" s="8"/>
      <c r="AF491" s="7"/>
      <c r="AG491" s="8"/>
      <c r="AH491" s="8"/>
      <c r="AI491" s="8"/>
      <c r="AJ491" s="8"/>
      <c r="AK491" s="8"/>
      <c r="AL491" s="8"/>
      <c r="AM491" s="7"/>
      <c r="AN491" s="8"/>
      <c r="AO491" s="8"/>
      <c r="AP491" s="8"/>
      <c r="AQ491" s="7"/>
      <c r="AR491" s="8"/>
      <c r="AS491" s="8"/>
      <c r="AT491" s="8"/>
      <c r="AU491" s="8"/>
      <c r="AV491" s="8"/>
      <c r="AW491" s="8"/>
      <c r="AX491" s="7"/>
      <c r="AY491" s="8"/>
      <c r="AZ491" s="8"/>
      <c r="BA491" s="8"/>
      <c r="BB491" s="8"/>
      <c r="BC491" s="8"/>
      <c r="BD491" s="8"/>
      <c r="BE491" s="8"/>
      <c r="BF491" s="8"/>
      <c r="BG491" s="8"/>
      <c r="BH491" s="8"/>
      <c r="BI491" s="8"/>
      <c r="BJ491" s="8"/>
      <c r="BK491" s="8"/>
      <c r="BL491" s="8"/>
      <c r="BM491" s="8"/>
      <c r="BN491" s="8"/>
      <c r="BO491" s="8"/>
      <c r="BP491" s="7"/>
      <c r="BQ491" s="8"/>
      <c r="BR491" s="8"/>
      <c r="BS491" s="7"/>
      <c r="BT491" s="8"/>
      <c r="BU491" s="8"/>
    </row>
    <row r="492" spans="2:73" s="2" customFormat="1" x14ac:dyDescent="0.25">
      <c r="B492" s="3"/>
      <c r="C492" s="4"/>
      <c r="D492" s="5"/>
      <c r="E492" s="5"/>
      <c r="F492" s="4"/>
      <c r="G492" s="6"/>
      <c r="H492" s="6"/>
      <c r="L492" s="6"/>
      <c r="O492" s="6"/>
      <c r="R492" s="6"/>
      <c r="V492" s="7"/>
      <c r="W492" s="7"/>
      <c r="X492" s="8"/>
      <c r="Y492" s="8"/>
      <c r="Z492" s="8"/>
      <c r="AA492" s="8"/>
      <c r="AB492" s="8"/>
      <c r="AC492" s="7"/>
      <c r="AD492" s="8"/>
      <c r="AE492" s="8"/>
      <c r="AF492" s="7"/>
      <c r="AG492" s="8"/>
      <c r="AH492" s="8"/>
      <c r="AI492" s="8"/>
      <c r="AJ492" s="8"/>
      <c r="AK492" s="8"/>
      <c r="AL492" s="8"/>
      <c r="AM492" s="7"/>
      <c r="AN492" s="8"/>
      <c r="AO492" s="8"/>
      <c r="AP492" s="8"/>
      <c r="AQ492" s="7"/>
      <c r="AR492" s="8"/>
      <c r="AS492" s="8"/>
      <c r="AT492" s="8"/>
      <c r="AU492" s="8"/>
      <c r="AV492" s="8"/>
      <c r="AW492" s="8"/>
      <c r="AX492" s="7"/>
      <c r="AY492" s="8"/>
      <c r="AZ492" s="8"/>
      <c r="BA492" s="8"/>
      <c r="BB492" s="8"/>
      <c r="BC492" s="8"/>
      <c r="BD492" s="8"/>
      <c r="BE492" s="8"/>
      <c r="BF492" s="8"/>
      <c r="BG492" s="8"/>
      <c r="BH492" s="8"/>
      <c r="BI492" s="8"/>
      <c r="BJ492" s="8"/>
      <c r="BK492" s="8"/>
      <c r="BL492" s="8"/>
      <c r="BM492" s="8"/>
      <c r="BN492" s="8"/>
      <c r="BO492" s="8"/>
      <c r="BP492" s="7"/>
      <c r="BQ492" s="8"/>
      <c r="BR492" s="8"/>
      <c r="BS492" s="7"/>
      <c r="BT492" s="8"/>
      <c r="BU492" s="8"/>
    </row>
    <row r="493" spans="2:73" s="2" customFormat="1" x14ac:dyDescent="0.25">
      <c r="B493" s="3"/>
      <c r="C493" s="4"/>
      <c r="D493" s="5"/>
      <c r="E493" s="5"/>
      <c r="F493" s="4"/>
      <c r="G493" s="6"/>
      <c r="H493" s="6"/>
      <c r="L493" s="6"/>
      <c r="O493" s="6"/>
      <c r="R493" s="6"/>
      <c r="V493" s="7"/>
      <c r="W493" s="7"/>
      <c r="X493" s="8"/>
      <c r="Y493" s="8"/>
      <c r="Z493" s="8"/>
      <c r="AA493" s="8"/>
      <c r="AB493" s="8"/>
      <c r="AC493" s="7"/>
      <c r="AD493" s="8"/>
      <c r="AE493" s="8"/>
      <c r="AF493" s="7"/>
      <c r="AG493" s="8"/>
      <c r="AH493" s="8"/>
      <c r="AI493" s="8"/>
      <c r="AJ493" s="8"/>
      <c r="AK493" s="8"/>
      <c r="AL493" s="8"/>
      <c r="AM493" s="7"/>
      <c r="AN493" s="8"/>
      <c r="AO493" s="8"/>
      <c r="AP493" s="8"/>
      <c r="AQ493" s="7"/>
      <c r="AR493" s="8"/>
      <c r="AS493" s="8"/>
      <c r="AT493" s="8"/>
      <c r="AU493" s="8"/>
      <c r="AV493" s="8"/>
      <c r="AW493" s="8"/>
      <c r="AX493" s="7"/>
      <c r="AY493" s="8"/>
      <c r="AZ493" s="8"/>
      <c r="BA493" s="8"/>
      <c r="BB493" s="8"/>
      <c r="BC493" s="8"/>
      <c r="BD493" s="8"/>
      <c r="BE493" s="8"/>
      <c r="BF493" s="8"/>
      <c r="BG493" s="8"/>
      <c r="BH493" s="8"/>
      <c r="BI493" s="8"/>
      <c r="BJ493" s="8"/>
      <c r="BK493" s="8"/>
      <c r="BL493" s="8"/>
      <c r="BM493" s="8"/>
      <c r="BN493" s="8"/>
      <c r="BO493" s="8"/>
      <c r="BP493" s="7"/>
      <c r="BQ493" s="8"/>
      <c r="BR493" s="8"/>
      <c r="BS493" s="7"/>
      <c r="BT493" s="8"/>
      <c r="BU493" s="8"/>
    </row>
    <row r="494" spans="2:73" s="2" customFormat="1" x14ac:dyDescent="0.25">
      <c r="B494" s="3"/>
      <c r="C494" s="4"/>
      <c r="D494" s="5"/>
      <c r="E494" s="5"/>
      <c r="F494" s="4"/>
      <c r="G494" s="6"/>
      <c r="H494" s="6"/>
      <c r="L494" s="6"/>
      <c r="O494" s="6"/>
      <c r="R494" s="6"/>
      <c r="V494" s="7"/>
      <c r="W494" s="7"/>
      <c r="X494" s="8"/>
      <c r="Y494" s="8"/>
      <c r="Z494" s="8"/>
      <c r="AA494" s="8"/>
      <c r="AB494" s="8"/>
      <c r="AC494" s="7"/>
      <c r="AD494" s="8"/>
      <c r="AE494" s="8"/>
      <c r="AF494" s="7"/>
      <c r="AG494" s="8"/>
      <c r="AH494" s="8"/>
      <c r="AI494" s="8"/>
      <c r="AJ494" s="8"/>
      <c r="AK494" s="8"/>
      <c r="AL494" s="8"/>
      <c r="AM494" s="7"/>
      <c r="AN494" s="8"/>
      <c r="AO494" s="8"/>
      <c r="AP494" s="8"/>
      <c r="AQ494" s="7"/>
      <c r="AR494" s="8"/>
      <c r="AS494" s="8"/>
      <c r="AT494" s="8"/>
      <c r="AU494" s="8"/>
      <c r="AV494" s="8"/>
      <c r="AW494" s="8"/>
      <c r="AX494" s="7"/>
      <c r="AY494" s="8"/>
      <c r="AZ494" s="8"/>
      <c r="BA494" s="8"/>
      <c r="BB494" s="8"/>
      <c r="BC494" s="8"/>
      <c r="BD494" s="8"/>
      <c r="BE494" s="8"/>
      <c r="BF494" s="8"/>
      <c r="BG494" s="8"/>
      <c r="BH494" s="8"/>
      <c r="BI494" s="8"/>
      <c r="BJ494" s="8"/>
      <c r="BK494" s="8"/>
      <c r="BL494" s="8"/>
      <c r="BM494" s="8"/>
      <c r="BN494" s="8"/>
      <c r="BO494" s="8"/>
      <c r="BP494" s="7"/>
      <c r="BQ494" s="8"/>
      <c r="BR494" s="8"/>
      <c r="BS494" s="7"/>
      <c r="BT494" s="8"/>
      <c r="BU494" s="8"/>
    </row>
    <row r="495" spans="2:73" s="2" customFormat="1" x14ac:dyDescent="0.25">
      <c r="B495" s="3"/>
      <c r="C495" s="4"/>
      <c r="D495" s="5"/>
      <c r="E495" s="5"/>
      <c r="F495" s="4"/>
      <c r="G495" s="6"/>
      <c r="H495" s="6"/>
      <c r="L495" s="6"/>
      <c r="O495" s="6"/>
      <c r="R495" s="6"/>
      <c r="V495" s="7"/>
      <c r="W495" s="7"/>
      <c r="X495" s="8"/>
      <c r="Y495" s="8"/>
      <c r="Z495" s="8"/>
      <c r="AA495" s="8"/>
      <c r="AB495" s="8"/>
      <c r="AC495" s="7"/>
      <c r="AD495" s="8"/>
      <c r="AE495" s="8"/>
      <c r="AF495" s="7"/>
      <c r="AG495" s="8"/>
      <c r="AH495" s="8"/>
      <c r="AI495" s="8"/>
      <c r="AJ495" s="8"/>
      <c r="AK495" s="8"/>
      <c r="AL495" s="8"/>
      <c r="AM495" s="7"/>
      <c r="AN495" s="8"/>
      <c r="AO495" s="8"/>
      <c r="AP495" s="8"/>
      <c r="AQ495" s="7"/>
      <c r="AR495" s="8"/>
      <c r="AS495" s="8"/>
      <c r="AT495" s="8"/>
      <c r="AU495" s="8"/>
      <c r="AV495" s="8"/>
      <c r="AW495" s="8"/>
      <c r="AX495" s="7"/>
      <c r="AY495" s="8"/>
      <c r="AZ495" s="8"/>
      <c r="BA495" s="8"/>
      <c r="BB495" s="8"/>
      <c r="BC495" s="8"/>
      <c r="BD495" s="8"/>
      <c r="BE495" s="8"/>
      <c r="BF495" s="8"/>
      <c r="BG495" s="8"/>
      <c r="BH495" s="8"/>
      <c r="BI495" s="8"/>
      <c r="BJ495" s="8"/>
      <c r="BK495" s="8"/>
      <c r="BL495" s="8"/>
      <c r="BM495" s="8"/>
      <c r="BN495" s="8"/>
      <c r="BO495" s="8"/>
      <c r="BP495" s="7"/>
      <c r="BQ495" s="8"/>
      <c r="BR495" s="8"/>
      <c r="BS495" s="7"/>
      <c r="BT495" s="8"/>
      <c r="BU495" s="8"/>
    </row>
    <row r="496" spans="2:73" s="2" customFormat="1" x14ac:dyDescent="0.25">
      <c r="B496" s="3"/>
      <c r="C496" s="4"/>
      <c r="D496" s="5"/>
      <c r="E496" s="5"/>
      <c r="F496" s="4"/>
      <c r="G496" s="6"/>
      <c r="H496" s="6"/>
      <c r="L496" s="6"/>
      <c r="O496" s="6"/>
      <c r="R496" s="6"/>
      <c r="V496" s="7"/>
      <c r="W496" s="7"/>
      <c r="X496" s="8"/>
      <c r="Y496" s="8"/>
      <c r="Z496" s="8"/>
      <c r="AA496" s="8"/>
      <c r="AB496" s="8"/>
      <c r="AC496" s="7"/>
      <c r="AD496" s="8"/>
      <c r="AE496" s="8"/>
      <c r="AF496" s="7"/>
      <c r="AG496" s="8"/>
      <c r="AH496" s="8"/>
      <c r="AI496" s="8"/>
      <c r="AJ496" s="8"/>
      <c r="AK496" s="8"/>
      <c r="AL496" s="8"/>
      <c r="AM496" s="7"/>
      <c r="AN496" s="8"/>
      <c r="AO496" s="8"/>
      <c r="AP496" s="8"/>
      <c r="AQ496" s="7"/>
      <c r="AR496" s="8"/>
      <c r="AS496" s="8"/>
      <c r="AT496" s="8"/>
      <c r="AU496" s="8"/>
      <c r="AV496" s="8"/>
      <c r="AW496" s="8"/>
      <c r="AX496" s="7"/>
      <c r="AY496" s="8"/>
      <c r="AZ496" s="8"/>
      <c r="BA496" s="8"/>
      <c r="BB496" s="8"/>
      <c r="BC496" s="8"/>
      <c r="BD496" s="8"/>
      <c r="BE496" s="8"/>
      <c r="BF496" s="8"/>
      <c r="BG496" s="8"/>
      <c r="BH496" s="8"/>
      <c r="BI496" s="8"/>
      <c r="BJ496" s="8"/>
      <c r="BK496" s="8"/>
      <c r="BL496" s="8"/>
      <c r="BM496" s="8"/>
      <c r="BN496" s="8"/>
      <c r="BO496" s="8"/>
      <c r="BP496" s="7"/>
      <c r="BQ496" s="8"/>
      <c r="BR496" s="8"/>
      <c r="BS496" s="7"/>
      <c r="BT496" s="8"/>
      <c r="BU496" s="8"/>
    </row>
    <row r="497" spans="2:73" s="2" customFormat="1" x14ac:dyDescent="0.25">
      <c r="B497" s="3"/>
      <c r="C497" s="4"/>
      <c r="D497" s="5"/>
      <c r="E497" s="5"/>
      <c r="F497" s="4"/>
      <c r="G497" s="6"/>
      <c r="H497" s="6"/>
      <c r="L497" s="6"/>
      <c r="O497" s="6"/>
      <c r="R497" s="6"/>
      <c r="V497" s="7"/>
      <c r="W497" s="7"/>
      <c r="X497" s="8"/>
      <c r="Y497" s="8"/>
      <c r="Z497" s="8"/>
      <c r="AA497" s="8"/>
      <c r="AB497" s="8"/>
      <c r="AC497" s="7"/>
      <c r="AD497" s="8"/>
      <c r="AE497" s="8"/>
      <c r="AF497" s="7"/>
      <c r="AG497" s="8"/>
      <c r="AH497" s="8"/>
      <c r="AI497" s="8"/>
      <c r="AJ497" s="8"/>
      <c r="AK497" s="8"/>
      <c r="AL497" s="8"/>
      <c r="AM497" s="7"/>
      <c r="AN497" s="8"/>
      <c r="AO497" s="8"/>
      <c r="AP497" s="8"/>
      <c r="AQ497" s="7"/>
      <c r="AR497" s="8"/>
      <c r="AS497" s="8"/>
      <c r="AT497" s="8"/>
      <c r="AU497" s="8"/>
      <c r="AV497" s="8"/>
      <c r="AW497" s="8"/>
      <c r="AX497" s="7"/>
      <c r="AY497" s="8"/>
      <c r="AZ497" s="8"/>
      <c r="BA497" s="8"/>
      <c r="BB497" s="8"/>
      <c r="BC497" s="8"/>
      <c r="BD497" s="8"/>
      <c r="BE497" s="8"/>
      <c r="BF497" s="8"/>
      <c r="BG497" s="8"/>
      <c r="BH497" s="8"/>
      <c r="BI497" s="8"/>
      <c r="BJ497" s="8"/>
      <c r="BK497" s="8"/>
      <c r="BL497" s="8"/>
      <c r="BM497" s="8"/>
      <c r="BN497" s="8"/>
      <c r="BO497" s="8"/>
      <c r="BP497" s="7"/>
      <c r="BQ497" s="8"/>
      <c r="BR497" s="8"/>
      <c r="BS497" s="7"/>
      <c r="BT497" s="8"/>
      <c r="BU497" s="8"/>
    </row>
    <row r="498" spans="2:73" s="2" customFormat="1" x14ac:dyDescent="0.25">
      <c r="B498" s="3"/>
      <c r="C498" s="4"/>
      <c r="D498" s="5"/>
      <c r="E498" s="5"/>
      <c r="F498" s="4"/>
      <c r="G498" s="6"/>
      <c r="H498" s="6"/>
      <c r="L498" s="6"/>
      <c r="O498" s="6"/>
      <c r="R498" s="6"/>
      <c r="V498" s="7"/>
      <c r="W498" s="7"/>
      <c r="X498" s="8"/>
      <c r="Y498" s="8"/>
      <c r="Z498" s="8"/>
      <c r="AA498" s="8"/>
      <c r="AB498" s="8"/>
      <c r="AC498" s="7"/>
      <c r="AD498" s="8"/>
      <c r="AE498" s="8"/>
      <c r="AF498" s="7"/>
      <c r="AG498" s="8"/>
      <c r="AH498" s="8"/>
      <c r="AI498" s="8"/>
      <c r="AJ498" s="8"/>
      <c r="AK498" s="8"/>
      <c r="AL498" s="8"/>
      <c r="AM498" s="7"/>
      <c r="AN498" s="8"/>
      <c r="AO498" s="8"/>
      <c r="AP498" s="8"/>
      <c r="AQ498" s="7"/>
      <c r="AR498" s="8"/>
      <c r="AS498" s="8"/>
      <c r="AT498" s="8"/>
      <c r="AU498" s="8"/>
      <c r="AV498" s="8"/>
      <c r="AW498" s="8"/>
      <c r="AX498" s="7"/>
      <c r="AY498" s="8"/>
      <c r="AZ498" s="8"/>
      <c r="BA498" s="8"/>
      <c r="BB498" s="8"/>
      <c r="BC498" s="8"/>
      <c r="BD498" s="8"/>
      <c r="BE498" s="8"/>
      <c r="BF498" s="8"/>
      <c r="BG498" s="8"/>
      <c r="BH498" s="8"/>
      <c r="BI498" s="8"/>
      <c r="BJ498" s="8"/>
      <c r="BK498" s="8"/>
      <c r="BL498" s="8"/>
      <c r="BM498" s="8"/>
      <c r="BN498" s="8"/>
      <c r="BO498" s="8"/>
      <c r="BP498" s="7"/>
      <c r="BQ498" s="8"/>
      <c r="BR498" s="8"/>
      <c r="BS498" s="7"/>
      <c r="BT498" s="8"/>
      <c r="BU498" s="8"/>
    </row>
    <row r="499" spans="2:73" s="2" customFormat="1" x14ac:dyDescent="0.25">
      <c r="B499" s="3"/>
      <c r="C499" s="4"/>
      <c r="D499" s="5"/>
      <c r="E499" s="5"/>
      <c r="F499" s="4"/>
      <c r="G499" s="6"/>
      <c r="H499" s="6"/>
      <c r="L499" s="6"/>
      <c r="O499" s="6"/>
      <c r="R499" s="6"/>
      <c r="V499" s="7"/>
      <c r="W499" s="7"/>
      <c r="X499" s="8"/>
      <c r="Y499" s="8"/>
      <c r="Z499" s="8"/>
      <c r="AA499" s="8"/>
      <c r="AB499" s="8"/>
      <c r="AC499" s="7"/>
      <c r="AD499" s="8"/>
      <c r="AE499" s="8"/>
      <c r="AF499" s="7"/>
      <c r="AG499" s="8"/>
      <c r="AH499" s="8"/>
      <c r="AI499" s="8"/>
      <c r="AJ499" s="8"/>
      <c r="AK499" s="8"/>
      <c r="AL499" s="8"/>
      <c r="AM499" s="7"/>
      <c r="AN499" s="8"/>
      <c r="AO499" s="8"/>
      <c r="AP499" s="8"/>
      <c r="AQ499" s="7"/>
      <c r="AR499" s="8"/>
      <c r="AS499" s="8"/>
      <c r="AT499" s="8"/>
      <c r="AU499" s="8"/>
      <c r="AV499" s="8"/>
      <c r="AW499" s="8"/>
      <c r="AX499" s="7"/>
      <c r="AY499" s="8"/>
      <c r="AZ499" s="8"/>
      <c r="BA499" s="8"/>
      <c r="BB499" s="8"/>
      <c r="BC499" s="8"/>
      <c r="BD499" s="8"/>
      <c r="BE499" s="8"/>
      <c r="BF499" s="8"/>
      <c r="BG499" s="8"/>
      <c r="BH499" s="8"/>
      <c r="BI499" s="8"/>
      <c r="BJ499" s="8"/>
      <c r="BK499" s="8"/>
      <c r="BL499" s="8"/>
      <c r="BM499" s="8"/>
      <c r="BN499" s="8"/>
      <c r="BO499" s="8"/>
      <c r="BP499" s="7"/>
      <c r="BQ499" s="8"/>
      <c r="BR499" s="8"/>
      <c r="BS499" s="7"/>
      <c r="BT499" s="8"/>
      <c r="BU499" s="8"/>
    </row>
    <row r="500" spans="2:73" s="2" customFormat="1" x14ac:dyDescent="0.25">
      <c r="B500" s="3"/>
      <c r="C500" s="4"/>
      <c r="D500" s="5"/>
      <c r="E500" s="5"/>
      <c r="F500" s="4"/>
      <c r="G500" s="6"/>
      <c r="H500" s="6"/>
      <c r="L500" s="6"/>
      <c r="O500" s="6"/>
      <c r="R500" s="6"/>
      <c r="V500" s="7"/>
      <c r="W500" s="7"/>
      <c r="X500" s="8"/>
      <c r="Y500" s="8"/>
      <c r="Z500" s="8"/>
      <c r="AA500" s="8"/>
      <c r="AB500" s="8"/>
      <c r="AC500" s="7"/>
      <c r="AD500" s="8"/>
      <c r="AE500" s="8"/>
      <c r="AF500" s="7"/>
      <c r="AG500" s="8"/>
      <c r="AH500" s="8"/>
      <c r="AI500" s="8"/>
      <c r="AJ500" s="8"/>
      <c r="AK500" s="8"/>
      <c r="AL500" s="8"/>
      <c r="AM500" s="7"/>
      <c r="AN500" s="8"/>
      <c r="AO500" s="8"/>
      <c r="AP500" s="8"/>
      <c r="AQ500" s="7"/>
      <c r="AR500" s="8"/>
      <c r="AS500" s="8"/>
      <c r="AT500" s="8"/>
      <c r="AU500" s="8"/>
      <c r="AV500" s="8"/>
      <c r="AW500" s="8"/>
      <c r="AX500" s="7"/>
      <c r="AY500" s="8"/>
      <c r="AZ500" s="8"/>
      <c r="BA500" s="8"/>
      <c r="BB500" s="8"/>
      <c r="BC500" s="8"/>
      <c r="BD500" s="8"/>
      <c r="BE500" s="8"/>
      <c r="BF500" s="8"/>
      <c r="BG500" s="8"/>
      <c r="BH500" s="8"/>
      <c r="BI500" s="8"/>
      <c r="BJ500" s="8"/>
      <c r="BK500" s="8"/>
      <c r="BL500" s="8"/>
      <c r="BM500" s="8"/>
      <c r="BN500" s="8"/>
      <c r="BO500" s="8"/>
      <c r="BP500" s="7"/>
      <c r="BQ500" s="8"/>
      <c r="BR500" s="8"/>
      <c r="BS500" s="7"/>
      <c r="BT500" s="8"/>
      <c r="BU500" s="8"/>
    </row>
    <row r="501" spans="2:73" s="2" customFormat="1" x14ac:dyDescent="0.25">
      <c r="B501" s="3"/>
      <c r="C501" s="4"/>
      <c r="D501" s="5"/>
      <c r="E501" s="5"/>
      <c r="F501" s="4"/>
      <c r="G501" s="6"/>
      <c r="H501" s="6"/>
      <c r="L501" s="6"/>
      <c r="O501" s="6"/>
      <c r="R501" s="6"/>
      <c r="V501" s="7"/>
      <c r="W501" s="7"/>
      <c r="X501" s="8"/>
      <c r="Y501" s="8"/>
      <c r="Z501" s="8"/>
      <c r="AA501" s="8"/>
      <c r="AB501" s="8"/>
      <c r="AC501" s="7"/>
      <c r="AD501" s="8"/>
      <c r="AE501" s="8"/>
      <c r="AF501" s="7"/>
      <c r="AG501" s="8"/>
      <c r="AH501" s="8"/>
      <c r="AI501" s="8"/>
      <c r="AJ501" s="8"/>
      <c r="AK501" s="8"/>
      <c r="AL501" s="8"/>
      <c r="AM501" s="7"/>
      <c r="AN501" s="8"/>
      <c r="AO501" s="8"/>
      <c r="AP501" s="8"/>
      <c r="AQ501" s="7"/>
      <c r="AR501" s="8"/>
      <c r="AS501" s="8"/>
      <c r="AT501" s="8"/>
      <c r="AU501" s="8"/>
      <c r="AV501" s="8"/>
      <c r="AW501" s="8"/>
      <c r="AX501" s="7"/>
      <c r="AY501" s="8"/>
      <c r="AZ501" s="8"/>
      <c r="BA501" s="8"/>
      <c r="BB501" s="8"/>
      <c r="BC501" s="8"/>
      <c r="BD501" s="8"/>
      <c r="BE501" s="8"/>
      <c r="BF501" s="8"/>
      <c r="BG501" s="8"/>
      <c r="BH501" s="8"/>
      <c r="BI501" s="8"/>
      <c r="BJ501" s="8"/>
      <c r="BK501" s="8"/>
      <c r="BL501" s="8"/>
      <c r="BM501" s="8"/>
      <c r="BN501" s="8"/>
      <c r="BO501" s="8"/>
      <c r="BP501" s="7"/>
      <c r="BQ501" s="8"/>
      <c r="BR501" s="8"/>
      <c r="BS501" s="7"/>
      <c r="BT501" s="8"/>
      <c r="BU501" s="8"/>
    </row>
    <row r="502" spans="2:73" s="2" customFormat="1" x14ac:dyDescent="0.25">
      <c r="B502" s="3"/>
      <c r="C502" s="4"/>
      <c r="D502" s="5"/>
      <c r="E502" s="5"/>
      <c r="F502" s="4"/>
      <c r="G502" s="6"/>
      <c r="H502" s="6"/>
      <c r="L502" s="6"/>
      <c r="O502" s="6"/>
      <c r="R502" s="6"/>
      <c r="V502" s="7"/>
      <c r="W502" s="7"/>
      <c r="X502" s="8"/>
      <c r="Y502" s="8"/>
      <c r="Z502" s="8"/>
      <c r="AA502" s="8"/>
      <c r="AB502" s="8"/>
      <c r="AC502" s="7"/>
      <c r="AD502" s="8"/>
      <c r="AE502" s="8"/>
      <c r="AF502" s="7"/>
      <c r="AG502" s="8"/>
      <c r="AH502" s="8"/>
      <c r="AI502" s="8"/>
      <c r="AJ502" s="8"/>
      <c r="AK502" s="8"/>
      <c r="AL502" s="8"/>
      <c r="AM502" s="7"/>
      <c r="AN502" s="8"/>
      <c r="AO502" s="8"/>
      <c r="AP502" s="8"/>
      <c r="AQ502" s="7"/>
      <c r="AR502" s="8"/>
      <c r="AS502" s="8"/>
      <c r="AT502" s="8"/>
      <c r="AU502" s="8"/>
      <c r="AV502" s="8"/>
      <c r="AW502" s="8"/>
      <c r="AX502" s="7"/>
      <c r="AY502" s="8"/>
      <c r="AZ502" s="8"/>
      <c r="BA502" s="8"/>
      <c r="BB502" s="8"/>
      <c r="BC502" s="8"/>
      <c r="BD502" s="8"/>
      <c r="BE502" s="8"/>
      <c r="BF502" s="8"/>
      <c r="BG502" s="8"/>
      <c r="BH502" s="8"/>
      <c r="BI502" s="8"/>
      <c r="BJ502" s="8"/>
      <c r="BK502" s="8"/>
      <c r="BL502" s="8"/>
      <c r="BM502" s="8"/>
      <c r="BN502" s="8"/>
      <c r="BO502" s="8"/>
      <c r="BP502" s="7"/>
      <c r="BQ502" s="8"/>
      <c r="BR502" s="8"/>
      <c r="BS502" s="7"/>
      <c r="BT502" s="8"/>
      <c r="BU502" s="8"/>
    </row>
    <row r="503" spans="2:73" s="2" customFormat="1" x14ac:dyDescent="0.25">
      <c r="B503" s="3"/>
      <c r="C503" s="4"/>
      <c r="D503" s="5"/>
      <c r="E503" s="5"/>
      <c r="F503" s="4"/>
      <c r="G503" s="6"/>
      <c r="H503" s="6"/>
      <c r="L503" s="6"/>
      <c r="O503" s="6"/>
      <c r="R503" s="6"/>
      <c r="V503" s="7"/>
      <c r="W503" s="7"/>
      <c r="X503" s="8"/>
      <c r="Y503" s="8"/>
      <c r="Z503" s="8"/>
      <c r="AA503" s="8"/>
      <c r="AB503" s="8"/>
      <c r="AC503" s="7"/>
      <c r="AD503" s="8"/>
      <c r="AE503" s="8"/>
      <c r="AF503" s="7"/>
      <c r="AG503" s="8"/>
      <c r="AH503" s="8"/>
      <c r="AI503" s="8"/>
      <c r="AJ503" s="8"/>
      <c r="AK503" s="8"/>
      <c r="AL503" s="8"/>
      <c r="AM503" s="7"/>
      <c r="AN503" s="8"/>
      <c r="AO503" s="8"/>
      <c r="AP503" s="8"/>
      <c r="AQ503" s="7"/>
      <c r="AR503" s="8"/>
      <c r="AS503" s="8"/>
      <c r="AT503" s="8"/>
      <c r="AU503" s="8"/>
      <c r="AV503" s="8"/>
      <c r="AW503" s="8"/>
      <c r="AX503" s="7"/>
      <c r="AY503" s="8"/>
      <c r="AZ503" s="8"/>
      <c r="BA503" s="8"/>
      <c r="BB503" s="8"/>
      <c r="BC503" s="8"/>
      <c r="BD503" s="8"/>
      <c r="BE503" s="8"/>
      <c r="BF503" s="8"/>
      <c r="BG503" s="8"/>
      <c r="BH503" s="8"/>
      <c r="BI503" s="8"/>
      <c r="BJ503" s="8"/>
      <c r="BK503" s="8"/>
      <c r="BL503" s="8"/>
      <c r="BM503" s="8"/>
      <c r="BN503" s="8"/>
      <c r="BO503" s="8"/>
      <c r="BP503" s="7"/>
      <c r="BQ503" s="8"/>
      <c r="BR503" s="8"/>
      <c r="BS503" s="7"/>
      <c r="BT503" s="8"/>
      <c r="BU503" s="8"/>
    </row>
    <row r="504" spans="2:73" s="2" customFormat="1" x14ac:dyDescent="0.25">
      <c r="B504" s="3"/>
      <c r="C504" s="4"/>
      <c r="D504" s="5"/>
      <c r="E504" s="5"/>
      <c r="F504" s="4"/>
      <c r="G504" s="6"/>
      <c r="H504" s="6"/>
      <c r="L504" s="6"/>
      <c r="O504" s="6"/>
      <c r="R504" s="6"/>
      <c r="V504" s="7"/>
      <c r="W504" s="7"/>
      <c r="X504" s="8"/>
      <c r="Y504" s="8"/>
      <c r="Z504" s="8"/>
      <c r="AA504" s="8"/>
      <c r="AB504" s="8"/>
      <c r="AC504" s="7"/>
      <c r="AD504" s="8"/>
      <c r="AE504" s="8"/>
      <c r="AF504" s="7"/>
      <c r="AG504" s="8"/>
      <c r="AH504" s="8"/>
      <c r="AI504" s="8"/>
      <c r="AJ504" s="8"/>
      <c r="AK504" s="8"/>
      <c r="AL504" s="8"/>
      <c r="AM504" s="7"/>
      <c r="AN504" s="8"/>
      <c r="AO504" s="8"/>
      <c r="AP504" s="8"/>
      <c r="AQ504" s="7"/>
      <c r="AR504" s="8"/>
      <c r="AS504" s="8"/>
      <c r="AT504" s="8"/>
      <c r="AU504" s="8"/>
      <c r="AV504" s="8"/>
      <c r="AW504" s="8"/>
      <c r="AX504" s="7"/>
      <c r="AY504" s="8"/>
      <c r="AZ504" s="8"/>
      <c r="BA504" s="8"/>
      <c r="BB504" s="8"/>
      <c r="BC504" s="8"/>
      <c r="BD504" s="8"/>
      <c r="BE504" s="8"/>
      <c r="BF504" s="8"/>
      <c r="BG504" s="8"/>
      <c r="BH504" s="8"/>
      <c r="BI504" s="8"/>
      <c r="BJ504" s="8"/>
      <c r="BK504" s="8"/>
      <c r="BL504" s="8"/>
      <c r="BM504" s="8"/>
      <c r="BN504" s="8"/>
      <c r="BO504" s="8"/>
      <c r="BP504" s="7"/>
      <c r="BQ504" s="8"/>
      <c r="BR504" s="8"/>
      <c r="BS504" s="7"/>
      <c r="BT504" s="8"/>
      <c r="BU504" s="8"/>
    </row>
    <row r="505" spans="2:73" s="2" customFormat="1" x14ac:dyDescent="0.25">
      <c r="B505" s="3"/>
      <c r="C505" s="4"/>
      <c r="D505" s="5"/>
      <c r="E505" s="5"/>
      <c r="F505" s="4"/>
      <c r="G505" s="6"/>
      <c r="H505" s="6"/>
      <c r="L505" s="6"/>
      <c r="O505" s="6"/>
      <c r="R505" s="6"/>
      <c r="V505" s="7"/>
      <c r="W505" s="7"/>
      <c r="X505" s="8"/>
      <c r="Y505" s="8"/>
      <c r="Z505" s="8"/>
      <c r="AA505" s="8"/>
      <c r="AB505" s="8"/>
      <c r="AC505" s="7"/>
      <c r="AD505" s="8"/>
      <c r="AE505" s="8"/>
      <c r="AF505" s="7"/>
      <c r="AG505" s="8"/>
      <c r="AH505" s="8"/>
      <c r="AI505" s="8"/>
      <c r="AJ505" s="8"/>
      <c r="AK505" s="8"/>
      <c r="AL505" s="8"/>
      <c r="AM505" s="7"/>
      <c r="AN505" s="8"/>
      <c r="AO505" s="8"/>
      <c r="AP505" s="8"/>
      <c r="AQ505" s="7"/>
      <c r="AR505" s="8"/>
      <c r="AS505" s="8"/>
      <c r="AT505" s="8"/>
      <c r="AU505" s="8"/>
      <c r="AV505" s="8"/>
      <c r="AW505" s="8"/>
      <c r="AX505" s="7"/>
      <c r="AY505" s="8"/>
      <c r="AZ505" s="8"/>
      <c r="BA505" s="8"/>
      <c r="BB505" s="8"/>
      <c r="BC505" s="8"/>
      <c r="BD505" s="8"/>
      <c r="BE505" s="8"/>
      <c r="BF505" s="8"/>
      <c r="BG505" s="8"/>
      <c r="BH505" s="8"/>
      <c r="BI505" s="8"/>
      <c r="BJ505" s="8"/>
      <c r="BK505" s="8"/>
      <c r="BL505" s="8"/>
      <c r="BM505" s="8"/>
      <c r="BN505" s="8"/>
      <c r="BO505" s="8"/>
      <c r="BP505" s="7"/>
      <c r="BQ505" s="8"/>
      <c r="BR505" s="8"/>
      <c r="BS505" s="7"/>
      <c r="BT505" s="8"/>
      <c r="BU505" s="8"/>
    </row>
    <row r="506" spans="2:73" s="2" customFormat="1" x14ac:dyDescent="0.25">
      <c r="B506" s="3"/>
      <c r="C506" s="4"/>
      <c r="D506" s="5"/>
      <c r="E506" s="5"/>
      <c r="F506" s="4"/>
      <c r="G506" s="6"/>
      <c r="H506" s="6"/>
      <c r="L506" s="6"/>
      <c r="O506" s="6"/>
      <c r="R506" s="6"/>
      <c r="V506" s="7"/>
      <c r="W506" s="7"/>
      <c r="X506" s="8"/>
      <c r="Y506" s="8"/>
      <c r="Z506" s="8"/>
      <c r="AA506" s="8"/>
      <c r="AB506" s="8"/>
      <c r="AC506" s="7"/>
      <c r="AD506" s="8"/>
      <c r="AE506" s="8"/>
      <c r="AF506" s="7"/>
      <c r="AG506" s="8"/>
      <c r="AH506" s="8"/>
      <c r="AI506" s="8"/>
      <c r="AJ506" s="8"/>
      <c r="AK506" s="8"/>
      <c r="AL506" s="8"/>
      <c r="AM506" s="7"/>
      <c r="AN506" s="8"/>
      <c r="AO506" s="8"/>
      <c r="AP506" s="8"/>
      <c r="AQ506" s="7"/>
      <c r="AR506" s="8"/>
      <c r="AS506" s="8"/>
      <c r="AT506" s="8"/>
      <c r="AU506" s="8"/>
      <c r="AV506" s="8"/>
      <c r="AW506" s="8"/>
      <c r="AX506" s="7"/>
      <c r="AY506" s="8"/>
      <c r="AZ506" s="8"/>
      <c r="BA506" s="8"/>
      <c r="BB506" s="8"/>
      <c r="BC506" s="8"/>
      <c r="BD506" s="8"/>
      <c r="BE506" s="8"/>
      <c r="BF506" s="8"/>
      <c r="BG506" s="8"/>
      <c r="BH506" s="8"/>
      <c r="BI506" s="8"/>
      <c r="BJ506" s="8"/>
      <c r="BK506" s="8"/>
      <c r="BL506" s="8"/>
      <c r="BM506" s="8"/>
      <c r="BN506" s="8"/>
      <c r="BO506" s="8"/>
      <c r="BP506" s="7"/>
      <c r="BQ506" s="8"/>
      <c r="BR506" s="8"/>
      <c r="BS506" s="7"/>
      <c r="BT506" s="8"/>
      <c r="BU506" s="8"/>
    </row>
    <row r="507" spans="2:73" s="2" customFormat="1" x14ac:dyDescent="0.25">
      <c r="B507" s="3"/>
      <c r="C507" s="4"/>
      <c r="D507" s="5"/>
      <c r="E507" s="5"/>
      <c r="F507" s="4"/>
      <c r="G507" s="6"/>
      <c r="H507" s="6"/>
      <c r="L507" s="6"/>
      <c r="O507" s="6"/>
      <c r="R507" s="6"/>
      <c r="V507" s="7"/>
      <c r="W507" s="7"/>
      <c r="X507" s="8"/>
      <c r="Y507" s="8"/>
      <c r="Z507" s="8"/>
      <c r="AA507" s="8"/>
      <c r="AB507" s="8"/>
      <c r="AC507" s="7"/>
      <c r="AD507" s="8"/>
      <c r="AE507" s="8"/>
      <c r="AF507" s="7"/>
      <c r="AG507" s="8"/>
      <c r="AH507" s="8"/>
      <c r="AI507" s="8"/>
      <c r="AJ507" s="8"/>
      <c r="AK507" s="8"/>
      <c r="AL507" s="8"/>
      <c r="AM507" s="7"/>
      <c r="AN507" s="8"/>
      <c r="AO507" s="8"/>
      <c r="AP507" s="8"/>
      <c r="AQ507" s="7"/>
      <c r="AR507" s="8"/>
      <c r="AS507" s="8"/>
      <c r="AT507" s="8"/>
      <c r="AU507" s="8"/>
      <c r="AV507" s="8"/>
      <c r="AW507" s="8"/>
      <c r="AX507" s="7"/>
      <c r="AY507" s="8"/>
      <c r="AZ507" s="8"/>
      <c r="BA507" s="8"/>
      <c r="BB507" s="8"/>
      <c r="BC507" s="8"/>
      <c r="BD507" s="8"/>
      <c r="BE507" s="8"/>
      <c r="BF507" s="8"/>
      <c r="BG507" s="8"/>
      <c r="BH507" s="8"/>
      <c r="BI507" s="8"/>
      <c r="BJ507" s="8"/>
      <c r="BK507" s="8"/>
      <c r="BL507" s="8"/>
      <c r="BM507" s="8"/>
      <c r="BN507" s="8"/>
      <c r="BO507" s="8"/>
      <c r="BP507" s="7"/>
      <c r="BQ507" s="8"/>
      <c r="BR507" s="8"/>
      <c r="BS507" s="7"/>
      <c r="BT507" s="8"/>
      <c r="BU507" s="8"/>
    </row>
    <row r="508" spans="2:73" s="2" customFormat="1" x14ac:dyDescent="0.25">
      <c r="B508" s="3"/>
      <c r="C508" s="4"/>
      <c r="D508" s="5"/>
      <c r="E508" s="5"/>
      <c r="F508" s="4"/>
      <c r="G508" s="6"/>
      <c r="H508" s="6"/>
      <c r="L508" s="6"/>
      <c r="O508" s="6"/>
      <c r="R508" s="6"/>
      <c r="V508" s="7"/>
      <c r="W508" s="7"/>
      <c r="X508" s="8"/>
      <c r="Y508" s="8"/>
      <c r="Z508" s="8"/>
      <c r="AA508" s="8"/>
      <c r="AB508" s="8"/>
      <c r="AC508" s="7"/>
      <c r="AD508" s="8"/>
      <c r="AE508" s="8"/>
      <c r="AF508" s="7"/>
      <c r="AG508" s="8"/>
      <c r="AH508" s="8"/>
      <c r="AI508" s="8"/>
      <c r="AJ508" s="8"/>
      <c r="AK508" s="8"/>
      <c r="AL508" s="8"/>
      <c r="AM508" s="7"/>
      <c r="AN508" s="8"/>
      <c r="AO508" s="8"/>
      <c r="AP508" s="8"/>
      <c r="AQ508" s="7"/>
      <c r="AR508" s="8"/>
      <c r="AS508" s="8"/>
      <c r="AT508" s="8"/>
      <c r="AU508" s="8"/>
      <c r="AV508" s="8"/>
      <c r="AW508" s="8"/>
      <c r="AX508" s="7"/>
      <c r="AY508" s="8"/>
      <c r="AZ508" s="8"/>
      <c r="BA508" s="8"/>
      <c r="BB508" s="8"/>
      <c r="BC508" s="8"/>
      <c r="BD508" s="8"/>
      <c r="BE508" s="8"/>
      <c r="BF508" s="8"/>
      <c r="BG508" s="8"/>
      <c r="BH508" s="8"/>
      <c r="BI508" s="8"/>
      <c r="BJ508" s="8"/>
      <c r="BK508" s="8"/>
      <c r="BL508" s="8"/>
      <c r="BM508" s="8"/>
      <c r="BN508" s="8"/>
      <c r="BO508" s="8"/>
      <c r="BP508" s="7"/>
      <c r="BQ508" s="8"/>
      <c r="BR508" s="8"/>
      <c r="BS508" s="7"/>
      <c r="BT508" s="8"/>
      <c r="BU508" s="8"/>
    </row>
    <row r="509" spans="2:73" s="2" customFormat="1" x14ac:dyDescent="0.25">
      <c r="B509" s="3"/>
      <c r="C509" s="4"/>
      <c r="D509" s="5"/>
      <c r="E509" s="5"/>
      <c r="F509" s="4"/>
      <c r="G509" s="6"/>
      <c r="H509" s="6"/>
      <c r="L509" s="6"/>
      <c r="O509" s="6"/>
      <c r="R509" s="6"/>
      <c r="V509" s="7"/>
      <c r="W509" s="7"/>
      <c r="X509" s="8"/>
      <c r="Y509" s="8"/>
      <c r="Z509" s="8"/>
      <c r="AA509" s="8"/>
      <c r="AB509" s="8"/>
      <c r="AC509" s="7"/>
      <c r="AD509" s="8"/>
      <c r="AE509" s="8"/>
      <c r="AF509" s="7"/>
      <c r="AG509" s="8"/>
      <c r="AH509" s="8"/>
      <c r="AI509" s="8"/>
      <c r="AJ509" s="8"/>
      <c r="AK509" s="8"/>
      <c r="AL509" s="8"/>
      <c r="AM509" s="7"/>
      <c r="AN509" s="8"/>
      <c r="AO509" s="8"/>
      <c r="AP509" s="8"/>
      <c r="AQ509" s="7"/>
      <c r="AR509" s="8"/>
      <c r="AS509" s="8"/>
      <c r="AT509" s="8"/>
      <c r="AU509" s="8"/>
      <c r="AV509" s="8"/>
      <c r="AW509" s="8"/>
      <c r="AX509" s="7"/>
      <c r="AY509" s="8"/>
      <c r="AZ509" s="8"/>
      <c r="BA509" s="8"/>
      <c r="BB509" s="8"/>
      <c r="BC509" s="8"/>
      <c r="BD509" s="8"/>
      <c r="BE509" s="8"/>
      <c r="BF509" s="8"/>
      <c r="BG509" s="8"/>
      <c r="BH509" s="8"/>
      <c r="BI509" s="8"/>
      <c r="BJ509" s="8"/>
      <c r="BK509" s="8"/>
      <c r="BL509" s="8"/>
      <c r="BM509" s="8"/>
      <c r="BN509" s="8"/>
      <c r="BO509" s="8"/>
      <c r="BP509" s="7"/>
      <c r="BQ509" s="8"/>
      <c r="BR509" s="8"/>
      <c r="BS509" s="7"/>
      <c r="BT509" s="8"/>
      <c r="BU509" s="8"/>
    </row>
    <row r="510" spans="2:73" s="2" customFormat="1" x14ac:dyDescent="0.25">
      <c r="B510" s="3"/>
      <c r="C510" s="4"/>
      <c r="D510" s="5"/>
      <c r="E510" s="5"/>
      <c r="F510" s="4"/>
      <c r="G510" s="6"/>
      <c r="H510" s="6"/>
      <c r="L510" s="6"/>
      <c r="O510" s="6"/>
      <c r="R510" s="6"/>
      <c r="V510" s="7"/>
      <c r="W510" s="7"/>
      <c r="X510" s="8"/>
      <c r="Y510" s="8"/>
      <c r="Z510" s="8"/>
      <c r="AA510" s="8"/>
      <c r="AB510" s="8"/>
      <c r="AC510" s="7"/>
      <c r="AD510" s="8"/>
      <c r="AE510" s="8"/>
      <c r="AF510" s="7"/>
      <c r="AG510" s="8"/>
      <c r="AH510" s="8"/>
      <c r="AI510" s="8"/>
      <c r="AJ510" s="8"/>
      <c r="AK510" s="8"/>
      <c r="AL510" s="8"/>
      <c r="AM510" s="7"/>
      <c r="AN510" s="8"/>
      <c r="AO510" s="8"/>
      <c r="AP510" s="8"/>
      <c r="AQ510" s="7"/>
      <c r="AR510" s="8"/>
      <c r="AS510" s="8"/>
      <c r="AT510" s="8"/>
      <c r="AU510" s="8"/>
      <c r="AV510" s="8"/>
      <c r="AW510" s="8"/>
      <c r="AX510" s="7"/>
      <c r="AY510" s="8"/>
      <c r="AZ510" s="8"/>
      <c r="BA510" s="8"/>
      <c r="BB510" s="8"/>
      <c r="BC510" s="8"/>
      <c r="BD510" s="8"/>
      <c r="BE510" s="8"/>
      <c r="BF510" s="8"/>
      <c r="BG510" s="8"/>
      <c r="BH510" s="8"/>
      <c r="BI510" s="8"/>
      <c r="BJ510" s="8"/>
      <c r="BK510" s="8"/>
      <c r="BL510" s="8"/>
      <c r="BM510" s="8"/>
      <c r="BN510" s="8"/>
      <c r="BO510" s="8"/>
      <c r="BP510" s="7"/>
      <c r="BQ510" s="8"/>
      <c r="BR510" s="8"/>
      <c r="BS510" s="7"/>
      <c r="BT510" s="8"/>
      <c r="BU510" s="8"/>
    </row>
    <row r="511" spans="2:73" s="2" customFormat="1" x14ac:dyDescent="0.25">
      <c r="B511" s="3"/>
      <c r="C511" s="4"/>
      <c r="D511" s="5"/>
      <c r="E511" s="5"/>
      <c r="F511" s="4"/>
      <c r="G511" s="6"/>
      <c r="H511" s="6"/>
      <c r="L511" s="6"/>
      <c r="O511" s="6"/>
      <c r="R511" s="6"/>
      <c r="V511" s="7"/>
      <c r="W511" s="7"/>
      <c r="X511" s="8"/>
      <c r="Y511" s="8"/>
      <c r="Z511" s="8"/>
      <c r="AA511" s="8"/>
      <c r="AB511" s="8"/>
      <c r="AC511" s="7"/>
      <c r="AD511" s="8"/>
      <c r="AE511" s="8"/>
      <c r="AF511" s="7"/>
      <c r="AG511" s="8"/>
      <c r="AH511" s="8"/>
      <c r="AI511" s="8"/>
      <c r="AJ511" s="8"/>
      <c r="AK511" s="8"/>
      <c r="AL511" s="8"/>
      <c r="AM511" s="7"/>
      <c r="AN511" s="8"/>
      <c r="AO511" s="8"/>
      <c r="AP511" s="8"/>
      <c r="AQ511" s="7"/>
      <c r="AR511" s="8"/>
      <c r="AS511" s="8"/>
      <c r="AT511" s="8"/>
      <c r="AU511" s="8"/>
      <c r="AV511" s="8"/>
      <c r="AW511" s="8"/>
      <c r="AX511" s="7"/>
      <c r="AY511" s="8"/>
      <c r="AZ511" s="8"/>
      <c r="BA511" s="8"/>
      <c r="BB511" s="8"/>
      <c r="BC511" s="8"/>
      <c r="BD511" s="8"/>
      <c r="BE511" s="8"/>
      <c r="BF511" s="8"/>
      <c r="BG511" s="8"/>
      <c r="BH511" s="8"/>
      <c r="BI511" s="8"/>
      <c r="BJ511" s="8"/>
      <c r="BK511" s="8"/>
      <c r="BL511" s="8"/>
      <c r="BM511" s="8"/>
      <c r="BN511" s="8"/>
      <c r="BO511" s="8"/>
      <c r="BP511" s="7"/>
      <c r="BQ511" s="8"/>
      <c r="BR511" s="8"/>
      <c r="BS511" s="7"/>
      <c r="BT511" s="8"/>
      <c r="BU511" s="8"/>
    </row>
    <row r="512" spans="2:73" s="2" customFormat="1" x14ac:dyDescent="0.25">
      <c r="B512" s="3"/>
      <c r="C512" s="4"/>
      <c r="D512" s="5"/>
      <c r="E512" s="5"/>
      <c r="F512" s="4"/>
      <c r="G512" s="6"/>
      <c r="H512" s="6"/>
      <c r="L512" s="6"/>
      <c r="O512" s="6"/>
      <c r="R512" s="6"/>
      <c r="V512" s="7"/>
      <c r="W512" s="7"/>
      <c r="X512" s="8"/>
      <c r="Y512" s="8"/>
      <c r="Z512" s="8"/>
      <c r="AA512" s="8"/>
      <c r="AB512" s="8"/>
      <c r="AC512" s="7"/>
      <c r="AD512" s="8"/>
      <c r="AE512" s="8"/>
      <c r="AF512" s="7"/>
      <c r="AG512" s="8"/>
      <c r="AH512" s="8"/>
      <c r="AI512" s="8"/>
      <c r="AJ512" s="8"/>
      <c r="AK512" s="8"/>
      <c r="AL512" s="8"/>
      <c r="AM512" s="7"/>
      <c r="AN512" s="8"/>
      <c r="AO512" s="8"/>
      <c r="AP512" s="8"/>
      <c r="AQ512" s="7"/>
      <c r="AR512" s="8"/>
      <c r="AS512" s="8"/>
      <c r="AT512" s="8"/>
      <c r="AU512" s="8"/>
      <c r="AV512" s="8"/>
      <c r="AW512" s="8"/>
      <c r="AX512" s="7"/>
      <c r="AY512" s="8"/>
      <c r="AZ512" s="8"/>
      <c r="BA512" s="8"/>
      <c r="BB512" s="8"/>
      <c r="BC512" s="8"/>
      <c r="BD512" s="8"/>
      <c r="BE512" s="8"/>
      <c r="BF512" s="8"/>
      <c r="BG512" s="8"/>
      <c r="BH512" s="8"/>
      <c r="BI512" s="8"/>
      <c r="BJ512" s="8"/>
      <c r="BK512" s="8"/>
      <c r="BL512" s="8"/>
      <c r="BM512" s="8"/>
      <c r="BN512" s="8"/>
      <c r="BO512" s="8"/>
      <c r="BP512" s="7"/>
      <c r="BQ512" s="8"/>
      <c r="BR512" s="8"/>
      <c r="BS512" s="7"/>
      <c r="BT512" s="8"/>
      <c r="BU512" s="8"/>
    </row>
    <row r="513" spans="2:73" s="2" customFormat="1" x14ac:dyDescent="0.25">
      <c r="B513" s="3"/>
      <c r="C513" s="4"/>
      <c r="D513" s="5"/>
      <c r="E513" s="5"/>
      <c r="F513" s="4"/>
      <c r="G513" s="6"/>
      <c r="H513" s="6"/>
      <c r="L513" s="6"/>
      <c r="O513" s="6"/>
      <c r="R513" s="6"/>
      <c r="V513" s="7"/>
      <c r="W513" s="7"/>
      <c r="X513" s="8"/>
      <c r="Y513" s="8"/>
      <c r="Z513" s="8"/>
      <c r="AA513" s="8"/>
      <c r="AB513" s="8"/>
      <c r="AC513" s="7"/>
      <c r="AD513" s="8"/>
      <c r="AE513" s="8"/>
      <c r="AF513" s="7"/>
      <c r="AG513" s="8"/>
      <c r="AH513" s="8"/>
      <c r="AI513" s="8"/>
      <c r="AJ513" s="8"/>
      <c r="AK513" s="8"/>
      <c r="AL513" s="8"/>
      <c r="AM513" s="7"/>
      <c r="AN513" s="8"/>
      <c r="AO513" s="8"/>
      <c r="AP513" s="8"/>
      <c r="AQ513" s="7"/>
      <c r="AR513" s="8"/>
      <c r="AS513" s="8"/>
      <c r="AT513" s="8"/>
      <c r="AU513" s="8"/>
      <c r="AV513" s="8"/>
      <c r="AW513" s="8"/>
      <c r="AX513" s="7"/>
      <c r="AY513" s="8"/>
      <c r="AZ513" s="8"/>
      <c r="BA513" s="8"/>
      <c r="BB513" s="8"/>
      <c r="BC513" s="8"/>
      <c r="BD513" s="8"/>
      <c r="BE513" s="8"/>
      <c r="BF513" s="8"/>
      <c r="BG513" s="8"/>
      <c r="BH513" s="8"/>
      <c r="BI513" s="8"/>
      <c r="BJ513" s="8"/>
      <c r="BK513" s="8"/>
      <c r="BL513" s="8"/>
      <c r="BM513" s="8"/>
      <c r="BN513" s="8"/>
      <c r="BO513" s="8"/>
      <c r="BP513" s="7"/>
      <c r="BQ513" s="8"/>
      <c r="BR513" s="8"/>
      <c r="BS513" s="7"/>
      <c r="BT513" s="8"/>
      <c r="BU513" s="8"/>
    </row>
    <row r="514" spans="2:73" s="2" customFormat="1" x14ac:dyDescent="0.25">
      <c r="B514" s="3"/>
      <c r="C514" s="4"/>
      <c r="D514" s="5"/>
      <c r="E514" s="5"/>
      <c r="F514" s="4"/>
      <c r="G514" s="6"/>
      <c r="H514" s="6"/>
      <c r="L514" s="6"/>
      <c r="O514" s="6"/>
      <c r="R514" s="6"/>
      <c r="V514" s="7"/>
      <c r="W514" s="7"/>
      <c r="X514" s="8"/>
      <c r="Y514" s="8"/>
      <c r="Z514" s="8"/>
      <c r="AA514" s="8"/>
      <c r="AB514" s="8"/>
      <c r="AC514" s="7"/>
      <c r="AD514" s="8"/>
      <c r="AE514" s="8"/>
      <c r="AF514" s="7"/>
      <c r="AG514" s="8"/>
      <c r="AH514" s="8"/>
      <c r="AI514" s="8"/>
      <c r="AJ514" s="8"/>
      <c r="AK514" s="8"/>
      <c r="AL514" s="8"/>
      <c r="AM514" s="7"/>
      <c r="AN514" s="8"/>
      <c r="AO514" s="8"/>
      <c r="AP514" s="8"/>
      <c r="AQ514" s="7"/>
      <c r="AR514" s="8"/>
      <c r="AS514" s="8"/>
      <c r="AT514" s="8"/>
      <c r="AU514" s="8"/>
      <c r="AV514" s="8"/>
      <c r="AW514" s="8"/>
      <c r="AX514" s="7"/>
      <c r="AY514" s="8"/>
      <c r="AZ514" s="8"/>
      <c r="BA514" s="8"/>
      <c r="BB514" s="8"/>
      <c r="BC514" s="8"/>
      <c r="BD514" s="8"/>
      <c r="BE514" s="8"/>
      <c r="BF514" s="8"/>
      <c r="BG514" s="8"/>
      <c r="BH514" s="8"/>
      <c r="BI514" s="8"/>
      <c r="BJ514" s="8"/>
      <c r="BK514" s="8"/>
      <c r="BL514" s="8"/>
      <c r="BM514" s="8"/>
      <c r="BN514" s="8"/>
      <c r="BO514" s="8"/>
      <c r="BP514" s="7"/>
      <c r="BQ514" s="8"/>
      <c r="BR514" s="8"/>
      <c r="BS514" s="7"/>
      <c r="BT514" s="8"/>
      <c r="BU514" s="8"/>
    </row>
    <row r="515" spans="2:73" s="2" customFormat="1" x14ac:dyDescent="0.25">
      <c r="B515" s="3"/>
      <c r="C515" s="4"/>
      <c r="D515" s="5"/>
      <c r="E515" s="5"/>
      <c r="F515" s="4"/>
      <c r="G515" s="6"/>
      <c r="H515" s="6"/>
      <c r="L515" s="6"/>
      <c r="O515" s="6"/>
      <c r="R515" s="6"/>
      <c r="V515" s="7"/>
      <c r="W515" s="7"/>
      <c r="X515" s="8"/>
      <c r="Y515" s="8"/>
      <c r="Z515" s="8"/>
      <c r="AA515" s="8"/>
      <c r="AB515" s="8"/>
      <c r="AC515" s="7"/>
      <c r="AD515" s="8"/>
      <c r="AE515" s="8"/>
      <c r="AF515" s="7"/>
      <c r="AG515" s="8"/>
      <c r="AH515" s="8"/>
      <c r="AI515" s="8"/>
      <c r="AJ515" s="8"/>
      <c r="AK515" s="8"/>
      <c r="AL515" s="8"/>
      <c r="AM515" s="7"/>
      <c r="AN515" s="8"/>
      <c r="AO515" s="8"/>
      <c r="AP515" s="8"/>
      <c r="AQ515" s="7"/>
      <c r="AR515" s="8"/>
      <c r="AS515" s="8"/>
      <c r="AT515" s="8"/>
      <c r="AU515" s="8"/>
      <c r="AV515" s="8"/>
      <c r="AW515" s="8"/>
      <c r="AX515" s="7"/>
      <c r="AY515" s="8"/>
      <c r="AZ515" s="8"/>
      <c r="BA515" s="8"/>
      <c r="BB515" s="8"/>
      <c r="BC515" s="8"/>
      <c r="BD515" s="8"/>
      <c r="BE515" s="8"/>
      <c r="BF515" s="8"/>
      <c r="BG515" s="8"/>
      <c r="BH515" s="8"/>
      <c r="BI515" s="8"/>
      <c r="BJ515" s="8"/>
      <c r="BK515" s="8"/>
      <c r="BL515" s="8"/>
      <c r="BM515" s="8"/>
      <c r="BN515" s="8"/>
      <c r="BO515" s="8"/>
      <c r="BP515" s="7"/>
      <c r="BQ515" s="8"/>
      <c r="BR515" s="8"/>
      <c r="BS515" s="7"/>
      <c r="BT515" s="8"/>
      <c r="BU515" s="8"/>
    </row>
    <row r="516" spans="2:73" s="2" customFormat="1" x14ac:dyDescent="0.25">
      <c r="B516" s="3"/>
      <c r="C516" s="4"/>
      <c r="D516" s="5"/>
      <c r="E516" s="5"/>
      <c r="F516" s="4"/>
      <c r="G516" s="6"/>
      <c r="H516" s="6"/>
      <c r="L516" s="6"/>
      <c r="O516" s="6"/>
      <c r="R516" s="6"/>
      <c r="V516" s="7"/>
      <c r="W516" s="7"/>
      <c r="X516" s="8"/>
      <c r="Y516" s="8"/>
      <c r="Z516" s="8"/>
      <c r="AA516" s="8"/>
      <c r="AB516" s="8"/>
      <c r="AC516" s="7"/>
      <c r="AD516" s="8"/>
      <c r="AE516" s="8"/>
      <c r="AF516" s="7"/>
      <c r="AG516" s="8"/>
      <c r="AH516" s="8"/>
      <c r="AI516" s="8"/>
      <c r="AJ516" s="8"/>
      <c r="AK516" s="8"/>
      <c r="AL516" s="8"/>
      <c r="AM516" s="7"/>
      <c r="AN516" s="8"/>
      <c r="AO516" s="8"/>
      <c r="AP516" s="8"/>
      <c r="AQ516" s="7"/>
      <c r="AR516" s="8"/>
      <c r="AS516" s="8"/>
      <c r="AT516" s="8"/>
      <c r="AU516" s="8"/>
      <c r="AV516" s="8"/>
      <c r="AW516" s="8"/>
      <c r="AX516" s="7"/>
      <c r="AY516" s="8"/>
      <c r="AZ516" s="8"/>
      <c r="BA516" s="8"/>
      <c r="BB516" s="8"/>
      <c r="BC516" s="8"/>
      <c r="BD516" s="8"/>
      <c r="BE516" s="8"/>
      <c r="BF516" s="8"/>
      <c r="BG516" s="8"/>
      <c r="BH516" s="8"/>
      <c r="BI516" s="8"/>
      <c r="BJ516" s="8"/>
      <c r="BK516" s="8"/>
      <c r="BL516" s="8"/>
      <c r="BM516" s="8"/>
      <c r="BN516" s="8"/>
      <c r="BO516" s="8"/>
      <c r="BP516" s="7"/>
      <c r="BQ516" s="8"/>
      <c r="BR516" s="8"/>
      <c r="BS516" s="7"/>
      <c r="BT516" s="8"/>
      <c r="BU516" s="8"/>
    </row>
    <row r="517" spans="2:73" s="2" customFormat="1" x14ac:dyDescent="0.25">
      <c r="B517" s="3"/>
      <c r="C517" s="4"/>
      <c r="D517" s="5"/>
      <c r="E517" s="5"/>
      <c r="F517" s="4"/>
      <c r="G517" s="6"/>
      <c r="H517" s="6"/>
      <c r="L517" s="6"/>
      <c r="O517" s="6"/>
      <c r="R517" s="6"/>
      <c r="V517" s="7"/>
      <c r="W517" s="7"/>
      <c r="X517" s="8"/>
      <c r="Y517" s="8"/>
      <c r="Z517" s="8"/>
      <c r="AA517" s="8"/>
      <c r="AB517" s="8"/>
      <c r="AC517" s="7"/>
      <c r="AD517" s="8"/>
      <c r="AE517" s="8"/>
      <c r="AF517" s="7"/>
      <c r="AG517" s="8"/>
      <c r="AH517" s="8"/>
      <c r="AI517" s="8"/>
      <c r="AJ517" s="8"/>
      <c r="AK517" s="8"/>
      <c r="AL517" s="8"/>
      <c r="AM517" s="7"/>
      <c r="AN517" s="8"/>
      <c r="AO517" s="8"/>
      <c r="AP517" s="8"/>
      <c r="AQ517" s="7"/>
      <c r="AR517" s="8"/>
      <c r="AS517" s="8"/>
      <c r="AT517" s="8"/>
      <c r="AU517" s="8"/>
      <c r="AV517" s="8"/>
      <c r="AW517" s="8"/>
      <c r="AX517" s="7"/>
      <c r="AY517" s="8"/>
      <c r="AZ517" s="8"/>
      <c r="BA517" s="8"/>
      <c r="BB517" s="8"/>
      <c r="BC517" s="8"/>
      <c r="BD517" s="8"/>
      <c r="BE517" s="8"/>
      <c r="BF517" s="8"/>
      <c r="BG517" s="8"/>
      <c r="BH517" s="8"/>
      <c r="BI517" s="8"/>
      <c r="BJ517" s="8"/>
      <c r="BK517" s="8"/>
      <c r="BL517" s="8"/>
      <c r="BM517" s="8"/>
      <c r="BN517" s="8"/>
      <c r="BO517" s="8"/>
      <c r="BP517" s="7"/>
      <c r="BQ517" s="8"/>
      <c r="BR517" s="8"/>
      <c r="BS517" s="7"/>
      <c r="BT517" s="8"/>
      <c r="BU517" s="8"/>
    </row>
    <row r="518" spans="2:73" s="2" customFormat="1" x14ac:dyDescent="0.25">
      <c r="B518" s="3"/>
      <c r="C518" s="4"/>
      <c r="D518" s="5"/>
      <c r="E518" s="5"/>
      <c r="F518" s="4"/>
      <c r="G518" s="6"/>
      <c r="H518" s="6"/>
      <c r="L518" s="6"/>
      <c r="O518" s="6"/>
      <c r="R518" s="6"/>
      <c r="V518" s="7"/>
      <c r="W518" s="7"/>
      <c r="X518" s="8"/>
      <c r="Y518" s="8"/>
      <c r="Z518" s="8"/>
      <c r="AA518" s="8"/>
      <c r="AB518" s="8"/>
      <c r="AC518" s="7"/>
      <c r="AD518" s="8"/>
      <c r="AE518" s="8"/>
      <c r="AF518" s="7"/>
      <c r="AG518" s="8"/>
      <c r="AH518" s="8"/>
      <c r="AI518" s="8"/>
      <c r="AJ518" s="8"/>
      <c r="AK518" s="8"/>
      <c r="AL518" s="8"/>
      <c r="AM518" s="7"/>
      <c r="AN518" s="8"/>
      <c r="AO518" s="8"/>
      <c r="AP518" s="8"/>
      <c r="AQ518" s="7"/>
      <c r="AR518" s="8"/>
      <c r="AS518" s="8"/>
      <c r="AT518" s="8"/>
      <c r="AU518" s="8"/>
      <c r="AV518" s="8"/>
      <c r="AW518" s="8"/>
      <c r="AX518" s="7"/>
      <c r="AY518" s="8"/>
      <c r="AZ518" s="8"/>
      <c r="BA518" s="8"/>
      <c r="BB518" s="8"/>
      <c r="BC518" s="8"/>
      <c r="BD518" s="8"/>
      <c r="BE518" s="8"/>
      <c r="BF518" s="8"/>
      <c r="BG518" s="8"/>
      <c r="BH518" s="8"/>
      <c r="BI518" s="8"/>
      <c r="BJ518" s="8"/>
      <c r="BK518" s="8"/>
      <c r="BL518" s="8"/>
      <c r="BM518" s="8"/>
      <c r="BN518" s="8"/>
      <c r="BO518" s="8"/>
      <c r="BP518" s="7"/>
      <c r="BQ518" s="8"/>
      <c r="BR518" s="8"/>
      <c r="BS518" s="7"/>
      <c r="BT518" s="8"/>
      <c r="BU518" s="8"/>
    </row>
    <row r="519" spans="2:73" s="2" customFormat="1" x14ac:dyDescent="0.25">
      <c r="B519" s="3"/>
      <c r="C519" s="4"/>
      <c r="D519" s="5"/>
      <c r="E519" s="5"/>
      <c r="F519" s="4"/>
      <c r="G519" s="6"/>
      <c r="H519" s="6"/>
      <c r="L519" s="6"/>
      <c r="O519" s="6"/>
      <c r="R519" s="6"/>
      <c r="V519" s="7"/>
      <c r="W519" s="7"/>
      <c r="X519" s="8"/>
      <c r="Y519" s="8"/>
      <c r="Z519" s="8"/>
      <c r="AA519" s="8"/>
      <c r="AB519" s="8"/>
      <c r="AC519" s="7"/>
      <c r="AD519" s="8"/>
      <c r="AE519" s="8"/>
      <c r="AF519" s="7"/>
      <c r="AG519" s="8"/>
      <c r="AH519" s="8"/>
      <c r="AI519" s="8"/>
      <c r="AJ519" s="8"/>
      <c r="AK519" s="8"/>
      <c r="AL519" s="8"/>
      <c r="AM519" s="7"/>
      <c r="AN519" s="8"/>
      <c r="AO519" s="8"/>
      <c r="AP519" s="8"/>
      <c r="AQ519" s="7"/>
      <c r="AR519" s="8"/>
      <c r="AS519" s="8"/>
      <c r="AT519" s="8"/>
      <c r="AU519" s="8"/>
      <c r="AV519" s="8"/>
      <c r="AW519" s="8"/>
      <c r="AX519" s="7"/>
      <c r="AY519" s="8"/>
      <c r="AZ519" s="8"/>
      <c r="BA519" s="8"/>
      <c r="BB519" s="8"/>
      <c r="BC519" s="8"/>
      <c r="BD519" s="8"/>
      <c r="BE519" s="8"/>
      <c r="BF519" s="8"/>
      <c r="BG519" s="8"/>
      <c r="BH519" s="8"/>
      <c r="BI519" s="8"/>
      <c r="BJ519" s="8"/>
      <c r="BK519" s="8"/>
      <c r="BL519" s="8"/>
      <c r="BM519" s="8"/>
      <c r="BN519" s="8"/>
      <c r="BO519" s="8"/>
      <c r="BP519" s="7"/>
      <c r="BQ519" s="8"/>
      <c r="BR519" s="8"/>
      <c r="BS519" s="7"/>
      <c r="BT519" s="8"/>
      <c r="BU519" s="8"/>
    </row>
    <row r="520" spans="2:73" s="2" customFormat="1" x14ac:dyDescent="0.25">
      <c r="B520" s="3"/>
      <c r="C520" s="4"/>
      <c r="D520" s="5"/>
      <c r="E520" s="5"/>
      <c r="F520" s="4"/>
      <c r="G520" s="6"/>
      <c r="H520" s="6"/>
      <c r="L520" s="6"/>
      <c r="O520" s="6"/>
      <c r="R520" s="6"/>
      <c r="V520" s="7"/>
      <c r="W520" s="7"/>
      <c r="X520" s="8"/>
      <c r="Y520" s="8"/>
      <c r="Z520" s="8"/>
      <c r="AA520" s="8"/>
      <c r="AB520" s="8"/>
      <c r="AC520" s="7"/>
      <c r="AD520" s="8"/>
      <c r="AE520" s="8"/>
      <c r="AF520" s="7"/>
      <c r="AG520" s="8"/>
      <c r="AH520" s="8"/>
      <c r="AI520" s="8"/>
      <c r="AJ520" s="8"/>
      <c r="AK520" s="8"/>
      <c r="AL520" s="8"/>
      <c r="AM520" s="7"/>
      <c r="AN520" s="8"/>
      <c r="AO520" s="8"/>
      <c r="AP520" s="8"/>
      <c r="AQ520" s="7"/>
      <c r="AR520" s="8"/>
      <c r="AS520" s="8"/>
      <c r="AT520" s="8"/>
      <c r="AU520" s="8"/>
      <c r="AV520" s="8"/>
      <c r="AW520" s="8"/>
      <c r="AX520" s="7"/>
      <c r="AY520" s="8"/>
      <c r="AZ520" s="8"/>
      <c r="BA520" s="8"/>
      <c r="BB520" s="8"/>
      <c r="BC520" s="8"/>
      <c r="BD520" s="8"/>
      <c r="BE520" s="8"/>
      <c r="BF520" s="8"/>
      <c r="BG520" s="8"/>
      <c r="BH520" s="8"/>
      <c r="BI520" s="8"/>
      <c r="BJ520" s="8"/>
      <c r="BK520" s="8"/>
      <c r="BL520" s="8"/>
      <c r="BM520" s="8"/>
      <c r="BN520" s="8"/>
      <c r="BO520" s="8"/>
      <c r="BP520" s="7"/>
      <c r="BQ520" s="8"/>
      <c r="BR520" s="8"/>
      <c r="BS520" s="7"/>
      <c r="BT520" s="8"/>
      <c r="BU520" s="8"/>
    </row>
    <row r="521" spans="2:73" s="2" customFormat="1" x14ac:dyDescent="0.25">
      <c r="B521" s="3"/>
      <c r="C521" s="4"/>
      <c r="D521" s="5"/>
      <c r="E521" s="5"/>
      <c r="F521" s="4"/>
      <c r="G521" s="6"/>
      <c r="H521" s="6"/>
      <c r="L521" s="6"/>
      <c r="O521" s="6"/>
      <c r="R521" s="6"/>
      <c r="V521" s="7"/>
      <c r="W521" s="7"/>
      <c r="X521" s="8"/>
      <c r="Y521" s="8"/>
      <c r="Z521" s="8"/>
      <c r="AA521" s="8"/>
      <c r="AB521" s="8"/>
      <c r="AC521" s="7"/>
      <c r="AD521" s="8"/>
      <c r="AE521" s="8"/>
      <c r="AF521" s="7"/>
      <c r="AG521" s="8"/>
      <c r="AH521" s="8"/>
      <c r="AI521" s="8"/>
      <c r="AJ521" s="8"/>
      <c r="AK521" s="8"/>
      <c r="AL521" s="8"/>
      <c r="AM521" s="7"/>
      <c r="AN521" s="8"/>
      <c r="AO521" s="8"/>
      <c r="AP521" s="8"/>
      <c r="AQ521" s="7"/>
      <c r="AR521" s="8"/>
      <c r="AS521" s="8"/>
      <c r="AT521" s="8"/>
      <c r="AU521" s="8"/>
      <c r="AV521" s="8"/>
      <c r="AW521" s="8"/>
      <c r="AX521" s="7"/>
      <c r="AY521" s="8"/>
      <c r="AZ521" s="8"/>
      <c r="BA521" s="8"/>
      <c r="BB521" s="8"/>
      <c r="BC521" s="8"/>
      <c r="BD521" s="8"/>
      <c r="BE521" s="8"/>
      <c r="BF521" s="8"/>
      <c r="BG521" s="8"/>
      <c r="BH521" s="8"/>
      <c r="BI521" s="8"/>
      <c r="BJ521" s="8"/>
      <c r="BK521" s="8"/>
      <c r="BL521" s="8"/>
      <c r="BM521" s="8"/>
      <c r="BN521" s="8"/>
      <c r="BO521" s="8"/>
      <c r="BP521" s="7"/>
      <c r="BQ521" s="8"/>
      <c r="BR521" s="8"/>
      <c r="BS521" s="7"/>
      <c r="BT521" s="8"/>
      <c r="BU521" s="8"/>
    </row>
    <row r="522" spans="2:73" s="2" customFormat="1" x14ac:dyDescent="0.25">
      <c r="B522" s="3"/>
      <c r="C522" s="4"/>
      <c r="D522" s="5"/>
      <c r="E522" s="5"/>
      <c r="F522" s="4"/>
      <c r="G522" s="6"/>
      <c r="H522" s="6"/>
      <c r="L522" s="6"/>
      <c r="O522" s="6"/>
      <c r="R522" s="6"/>
      <c r="V522" s="7"/>
      <c r="W522" s="7"/>
      <c r="X522" s="8"/>
      <c r="Y522" s="8"/>
      <c r="Z522" s="8"/>
      <c r="AA522" s="8"/>
      <c r="AB522" s="8"/>
      <c r="AC522" s="7"/>
      <c r="AD522" s="8"/>
      <c r="AE522" s="8"/>
      <c r="AF522" s="7"/>
      <c r="AG522" s="8"/>
      <c r="AH522" s="8"/>
      <c r="AI522" s="8"/>
      <c r="AJ522" s="8"/>
      <c r="AK522" s="8"/>
      <c r="AL522" s="8"/>
      <c r="AM522" s="7"/>
      <c r="AN522" s="8"/>
      <c r="AO522" s="8"/>
      <c r="AP522" s="8"/>
      <c r="AQ522" s="7"/>
      <c r="AR522" s="8"/>
      <c r="AS522" s="8"/>
      <c r="AT522" s="8"/>
      <c r="AU522" s="8"/>
      <c r="AV522" s="8"/>
      <c r="AW522" s="8"/>
      <c r="AX522" s="7"/>
      <c r="AY522" s="8"/>
      <c r="AZ522" s="8"/>
      <c r="BA522" s="8"/>
      <c r="BB522" s="8"/>
      <c r="BC522" s="8"/>
      <c r="BD522" s="8"/>
      <c r="BE522" s="8"/>
      <c r="BF522" s="8"/>
      <c r="BG522" s="8"/>
      <c r="BH522" s="8"/>
      <c r="BI522" s="8"/>
      <c r="BJ522" s="8"/>
      <c r="BK522" s="8"/>
      <c r="BL522" s="8"/>
      <c r="BM522" s="8"/>
      <c r="BN522" s="8"/>
      <c r="BO522" s="8"/>
      <c r="BP522" s="7"/>
      <c r="BQ522" s="8"/>
      <c r="BR522" s="8"/>
      <c r="BS522" s="7"/>
      <c r="BT522" s="8"/>
      <c r="BU522" s="8"/>
    </row>
    <row r="523" spans="2:73" s="2" customFormat="1" x14ac:dyDescent="0.25">
      <c r="B523" s="3"/>
      <c r="C523" s="4"/>
      <c r="D523" s="5"/>
      <c r="E523" s="5"/>
      <c r="F523" s="4"/>
      <c r="G523" s="6"/>
      <c r="H523" s="6"/>
      <c r="L523" s="6"/>
      <c r="O523" s="6"/>
      <c r="R523" s="6"/>
      <c r="V523" s="7"/>
      <c r="W523" s="7"/>
      <c r="X523" s="8"/>
      <c r="Y523" s="8"/>
      <c r="Z523" s="8"/>
      <c r="AA523" s="8"/>
      <c r="AB523" s="8"/>
      <c r="AC523" s="7"/>
      <c r="AD523" s="8"/>
      <c r="AE523" s="8"/>
      <c r="AF523" s="7"/>
      <c r="AG523" s="8"/>
      <c r="AH523" s="8"/>
      <c r="AI523" s="8"/>
      <c r="AJ523" s="8"/>
      <c r="AK523" s="8"/>
      <c r="AL523" s="8"/>
      <c r="AM523" s="7"/>
      <c r="AN523" s="8"/>
      <c r="AO523" s="8"/>
      <c r="AP523" s="8"/>
      <c r="AQ523" s="7"/>
      <c r="AR523" s="8"/>
      <c r="AS523" s="8"/>
      <c r="AT523" s="8"/>
      <c r="AU523" s="8"/>
      <c r="AV523" s="8"/>
      <c r="AW523" s="8"/>
      <c r="AX523" s="7"/>
      <c r="AY523" s="8"/>
      <c r="AZ523" s="8"/>
      <c r="BA523" s="8"/>
      <c r="BB523" s="8"/>
      <c r="BC523" s="8"/>
      <c r="BD523" s="8"/>
      <c r="BE523" s="8"/>
      <c r="BF523" s="8"/>
      <c r="BG523" s="8"/>
      <c r="BH523" s="8"/>
      <c r="BI523" s="8"/>
      <c r="BJ523" s="8"/>
      <c r="BK523" s="8"/>
      <c r="BL523" s="8"/>
      <c r="BM523" s="8"/>
      <c r="BN523" s="8"/>
      <c r="BO523" s="8"/>
      <c r="BP523" s="7"/>
      <c r="BQ523" s="8"/>
      <c r="BR523" s="8"/>
      <c r="BS523" s="7"/>
      <c r="BT523" s="8"/>
      <c r="BU523" s="8"/>
    </row>
    <row r="524" spans="2:73" s="2" customFormat="1" x14ac:dyDescent="0.25">
      <c r="B524" s="3"/>
      <c r="C524" s="4"/>
      <c r="D524" s="5"/>
      <c r="E524" s="5"/>
      <c r="F524" s="4"/>
      <c r="G524" s="6"/>
      <c r="H524" s="6"/>
      <c r="L524" s="6"/>
      <c r="O524" s="6"/>
      <c r="R524" s="6"/>
      <c r="V524" s="7"/>
      <c r="W524" s="7"/>
      <c r="X524" s="8"/>
      <c r="Y524" s="8"/>
      <c r="Z524" s="8"/>
      <c r="AA524" s="8"/>
      <c r="AB524" s="8"/>
      <c r="AC524" s="7"/>
      <c r="AD524" s="8"/>
      <c r="AE524" s="8"/>
      <c r="AF524" s="7"/>
      <c r="AG524" s="8"/>
      <c r="AH524" s="8"/>
      <c r="AI524" s="8"/>
      <c r="AJ524" s="8"/>
      <c r="AK524" s="8"/>
      <c r="AL524" s="8"/>
      <c r="AM524" s="7"/>
      <c r="AN524" s="8"/>
      <c r="AO524" s="8"/>
      <c r="AP524" s="8"/>
      <c r="AQ524" s="7"/>
      <c r="AR524" s="8"/>
      <c r="AS524" s="8"/>
      <c r="AT524" s="8"/>
      <c r="AU524" s="8"/>
      <c r="AV524" s="8"/>
      <c r="AW524" s="8"/>
      <c r="AX524" s="7"/>
      <c r="AY524" s="8"/>
      <c r="AZ524" s="8"/>
      <c r="BA524" s="8"/>
      <c r="BB524" s="8"/>
      <c r="BC524" s="8"/>
      <c r="BD524" s="8"/>
      <c r="BE524" s="8"/>
      <c r="BF524" s="8"/>
      <c r="BG524" s="8"/>
      <c r="BH524" s="8"/>
      <c r="BI524" s="8"/>
      <c r="BJ524" s="8"/>
      <c r="BK524" s="8"/>
      <c r="BL524" s="8"/>
      <c r="BM524" s="8"/>
      <c r="BN524" s="8"/>
      <c r="BO524" s="8"/>
      <c r="BP524" s="7"/>
      <c r="BQ524" s="8"/>
      <c r="BR524" s="8"/>
      <c r="BS524" s="7"/>
      <c r="BT524" s="8"/>
      <c r="BU524" s="8"/>
    </row>
    <row r="525" spans="2:73" s="2" customFormat="1" x14ac:dyDescent="0.25">
      <c r="B525" s="3"/>
      <c r="C525" s="4"/>
      <c r="D525" s="5"/>
      <c r="E525" s="5"/>
      <c r="F525" s="4"/>
      <c r="G525" s="6"/>
      <c r="H525" s="6"/>
      <c r="L525" s="6"/>
      <c r="O525" s="6"/>
      <c r="R525" s="6"/>
      <c r="V525" s="7"/>
      <c r="W525" s="7"/>
      <c r="X525" s="8"/>
      <c r="Y525" s="8"/>
      <c r="Z525" s="8"/>
      <c r="AA525" s="8"/>
      <c r="AB525" s="8"/>
      <c r="AC525" s="7"/>
      <c r="AD525" s="8"/>
      <c r="AE525" s="8"/>
      <c r="AF525" s="7"/>
      <c r="AG525" s="8"/>
      <c r="AH525" s="8"/>
      <c r="AI525" s="8"/>
      <c r="AJ525" s="8"/>
      <c r="AK525" s="8"/>
      <c r="AL525" s="8"/>
      <c r="AM525" s="7"/>
      <c r="AN525" s="8"/>
      <c r="AO525" s="8"/>
      <c r="AP525" s="8"/>
      <c r="AQ525" s="7"/>
      <c r="AR525" s="8"/>
      <c r="AS525" s="8"/>
      <c r="AT525" s="8"/>
      <c r="AU525" s="8"/>
      <c r="AV525" s="8"/>
      <c r="AW525" s="8"/>
      <c r="AX525" s="7"/>
      <c r="AY525" s="8"/>
      <c r="AZ525" s="8"/>
      <c r="BA525" s="8"/>
      <c r="BB525" s="8"/>
      <c r="BC525" s="8"/>
      <c r="BD525" s="8"/>
      <c r="BE525" s="8"/>
      <c r="BF525" s="8"/>
      <c r="BG525" s="8"/>
      <c r="BH525" s="8"/>
      <c r="BI525" s="8"/>
      <c r="BJ525" s="8"/>
      <c r="BK525" s="8"/>
      <c r="BL525" s="8"/>
      <c r="BM525" s="8"/>
      <c r="BN525" s="8"/>
      <c r="BO525" s="8"/>
      <c r="BP525" s="7"/>
      <c r="BQ525" s="8"/>
      <c r="BR525" s="8"/>
      <c r="BS525" s="7"/>
      <c r="BT525" s="8"/>
      <c r="BU525" s="8"/>
    </row>
    <row r="526" spans="2:73" s="2" customFormat="1" x14ac:dyDescent="0.25">
      <c r="B526" s="3"/>
      <c r="C526" s="4"/>
      <c r="D526" s="5"/>
      <c r="E526" s="5"/>
      <c r="F526" s="4"/>
      <c r="G526" s="6"/>
      <c r="H526" s="6"/>
      <c r="L526" s="6"/>
      <c r="O526" s="6"/>
      <c r="R526" s="6"/>
      <c r="V526" s="7"/>
      <c r="W526" s="7"/>
      <c r="X526" s="8"/>
      <c r="Y526" s="8"/>
      <c r="Z526" s="8"/>
      <c r="AA526" s="8"/>
      <c r="AB526" s="8"/>
      <c r="AC526" s="7"/>
      <c r="AD526" s="8"/>
      <c r="AE526" s="8"/>
      <c r="AF526" s="7"/>
      <c r="AG526" s="8"/>
      <c r="AH526" s="8"/>
      <c r="AI526" s="8"/>
      <c r="AJ526" s="8"/>
      <c r="AK526" s="8"/>
      <c r="AL526" s="8"/>
      <c r="AM526" s="7"/>
      <c r="AN526" s="8"/>
      <c r="AO526" s="8"/>
      <c r="AP526" s="8"/>
      <c r="AQ526" s="7"/>
      <c r="AR526" s="8"/>
      <c r="AS526" s="8"/>
      <c r="AT526" s="8"/>
      <c r="AU526" s="8"/>
      <c r="AV526" s="8"/>
      <c r="AW526" s="8"/>
      <c r="AX526" s="7"/>
      <c r="AY526" s="8"/>
      <c r="AZ526" s="8"/>
      <c r="BA526" s="8"/>
      <c r="BB526" s="8"/>
      <c r="BC526" s="8"/>
      <c r="BD526" s="8"/>
      <c r="BE526" s="8"/>
      <c r="BF526" s="8"/>
      <c r="BG526" s="8"/>
      <c r="BH526" s="8"/>
      <c r="BI526" s="8"/>
      <c r="BJ526" s="8"/>
      <c r="BK526" s="8"/>
      <c r="BL526" s="8"/>
      <c r="BM526" s="8"/>
      <c r="BN526" s="8"/>
      <c r="BO526" s="8"/>
      <c r="BP526" s="7"/>
      <c r="BQ526" s="8"/>
      <c r="BR526" s="8"/>
      <c r="BS526" s="7"/>
      <c r="BT526" s="8"/>
      <c r="BU526" s="8"/>
    </row>
    <row r="527" spans="2:73" s="2" customFormat="1" x14ac:dyDescent="0.25">
      <c r="B527" s="3"/>
      <c r="C527" s="4"/>
      <c r="D527" s="5"/>
      <c r="E527" s="5"/>
      <c r="F527" s="4"/>
      <c r="G527" s="6"/>
      <c r="H527" s="6"/>
      <c r="L527" s="6"/>
      <c r="O527" s="6"/>
      <c r="R527" s="6"/>
      <c r="V527" s="7"/>
      <c r="W527" s="7"/>
      <c r="X527" s="8"/>
      <c r="Y527" s="8"/>
      <c r="Z527" s="8"/>
      <c r="AA527" s="8"/>
      <c r="AB527" s="8"/>
      <c r="AC527" s="7"/>
      <c r="AD527" s="8"/>
      <c r="AE527" s="8"/>
      <c r="AF527" s="7"/>
      <c r="AG527" s="8"/>
      <c r="AH527" s="8"/>
      <c r="AI527" s="8"/>
      <c r="AJ527" s="8"/>
      <c r="AK527" s="8"/>
      <c r="AL527" s="8"/>
      <c r="AM527" s="7"/>
      <c r="AN527" s="8"/>
      <c r="AO527" s="8"/>
      <c r="AP527" s="8"/>
      <c r="AQ527" s="7"/>
      <c r="AR527" s="8"/>
      <c r="AS527" s="8"/>
      <c r="AT527" s="8"/>
      <c r="AU527" s="8"/>
      <c r="AV527" s="8"/>
      <c r="AW527" s="8"/>
      <c r="AX527" s="7"/>
      <c r="AY527" s="8"/>
      <c r="AZ527" s="8"/>
      <c r="BA527" s="8"/>
      <c r="BB527" s="8"/>
      <c r="BC527" s="8"/>
      <c r="BD527" s="8"/>
      <c r="BE527" s="8"/>
      <c r="BF527" s="8"/>
      <c r="BG527" s="8"/>
      <c r="BH527" s="8"/>
      <c r="BI527" s="8"/>
      <c r="BJ527" s="8"/>
      <c r="BK527" s="8"/>
      <c r="BL527" s="8"/>
      <c r="BM527" s="8"/>
      <c r="BN527" s="8"/>
      <c r="BO527" s="8"/>
      <c r="BP527" s="7"/>
      <c r="BQ527" s="8"/>
      <c r="BR527" s="8"/>
      <c r="BS527" s="7"/>
      <c r="BT527" s="8"/>
      <c r="BU527" s="8"/>
    </row>
    <row r="528" spans="2:73" s="2" customFormat="1" x14ac:dyDescent="0.25">
      <c r="B528" s="3"/>
      <c r="C528" s="4"/>
      <c r="D528" s="5"/>
      <c r="E528" s="5"/>
      <c r="F528" s="4"/>
      <c r="G528" s="6"/>
      <c r="H528" s="6"/>
      <c r="L528" s="6"/>
      <c r="O528" s="6"/>
      <c r="R528" s="6"/>
      <c r="V528" s="7"/>
      <c r="W528" s="7"/>
      <c r="X528" s="8"/>
      <c r="Y528" s="8"/>
      <c r="Z528" s="8"/>
      <c r="AA528" s="8"/>
      <c r="AB528" s="8"/>
      <c r="AC528" s="7"/>
      <c r="AD528" s="8"/>
      <c r="AE528" s="8"/>
      <c r="AF528" s="7"/>
      <c r="AG528" s="8"/>
      <c r="AH528" s="8"/>
      <c r="AI528" s="8"/>
      <c r="AJ528" s="8"/>
      <c r="AK528" s="8"/>
      <c r="AL528" s="8"/>
      <c r="AM528" s="7"/>
      <c r="AN528" s="8"/>
      <c r="AO528" s="8"/>
      <c r="AP528" s="8"/>
      <c r="AQ528" s="7"/>
      <c r="AR528" s="8"/>
      <c r="AS528" s="8"/>
      <c r="AT528" s="8"/>
      <c r="AU528" s="8"/>
      <c r="AV528" s="8"/>
      <c r="AW528" s="8"/>
      <c r="AX528" s="7"/>
      <c r="AY528" s="8"/>
      <c r="AZ528" s="8"/>
      <c r="BA528" s="8"/>
      <c r="BB528" s="8"/>
      <c r="BC528" s="8"/>
      <c r="BD528" s="8"/>
      <c r="BE528" s="8"/>
      <c r="BF528" s="8"/>
      <c r="BG528" s="8"/>
      <c r="BH528" s="8"/>
      <c r="BI528" s="8"/>
      <c r="BJ528" s="8"/>
      <c r="BK528" s="8"/>
      <c r="BL528" s="8"/>
      <c r="BM528" s="8"/>
      <c r="BN528" s="8"/>
      <c r="BO528" s="8"/>
      <c r="BP528" s="7"/>
      <c r="BQ528" s="8"/>
      <c r="BR528" s="8"/>
      <c r="BS528" s="7"/>
      <c r="BT528" s="8"/>
      <c r="BU528" s="8"/>
    </row>
    <row r="529" spans="2:73" s="2" customFormat="1" x14ac:dyDescent="0.25">
      <c r="B529" s="3"/>
      <c r="C529" s="4"/>
      <c r="D529" s="5"/>
      <c r="E529" s="5"/>
      <c r="F529" s="4"/>
      <c r="G529" s="6"/>
      <c r="H529" s="6"/>
      <c r="L529" s="6"/>
      <c r="O529" s="6"/>
      <c r="R529" s="6"/>
      <c r="V529" s="7"/>
      <c r="W529" s="7"/>
      <c r="X529" s="8"/>
      <c r="Y529" s="8"/>
      <c r="Z529" s="8"/>
      <c r="AA529" s="8"/>
      <c r="AB529" s="8"/>
      <c r="AC529" s="7"/>
      <c r="AD529" s="8"/>
      <c r="AE529" s="8"/>
      <c r="AF529" s="7"/>
      <c r="AG529" s="8"/>
      <c r="AH529" s="8"/>
      <c r="AI529" s="8"/>
      <c r="AJ529" s="8"/>
      <c r="AK529" s="8"/>
      <c r="AL529" s="8"/>
      <c r="AM529" s="7"/>
      <c r="AN529" s="8"/>
      <c r="AO529" s="8"/>
      <c r="AP529" s="8"/>
      <c r="AQ529" s="7"/>
      <c r="AR529" s="8"/>
      <c r="AS529" s="8"/>
      <c r="AT529" s="8"/>
      <c r="AU529" s="8"/>
      <c r="AV529" s="8"/>
      <c r="AW529" s="8"/>
      <c r="AX529" s="7"/>
      <c r="AY529" s="8"/>
      <c r="AZ529" s="8"/>
      <c r="BA529" s="8"/>
      <c r="BB529" s="8"/>
      <c r="BC529" s="8"/>
      <c r="BD529" s="8"/>
      <c r="BE529" s="8"/>
      <c r="BF529" s="8"/>
      <c r="BG529" s="8"/>
      <c r="BH529" s="8"/>
      <c r="BI529" s="8"/>
      <c r="BJ529" s="8"/>
      <c r="BK529" s="8"/>
      <c r="BL529" s="8"/>
      <c r="BM529" s="8"/>
      <c r="BN529" s="8"/>
      <c r="BO529" s="8"/>
      <c r="BP529" s="7"/>
      <c r="BQ529" s="8"/>
      <c r="BR529" s="8"/>
      <c r="BS529" s="7"/>
      <c r="BT529" s="8"/>
      <c r="BU529" s="8"/>
    </row>
    <row r="530" spans="2:73" s="2" customFormat="1" x14ac:dyDescent="0.25">
      <c r="B530" s="3"/>
      <c r="C530" s="4"/>
      <c r="D530" s="5"/>
      <c r="E530" s="5"/>
      <c r="F530" s="4"/>
      <c r="G530" s="6"/>
      <c r="H530" s="6"/>
      <c r="L530" s="6"/>
      <c r="O530" s="6"/>
      <c r="R530" s="6"/>
      <c r="V530" s="7"/>
      <c r="W530" s="7"/>
      <c r="X530" s="8"/>
      <c r="Y530" s="8"/>
      <c r="Z530" s="8"/>
      <c r="AA530" s="8"/>
      <c r="AB530" s="8"/>
      <c r="AC530" s="7"/>
      <c r="AD530" s="8"/>
      <c r="AE530" s="8"/>
      <c r="AF530" s="7"/>
      <c r="AG530" s="8"/>
      <c r="AH530" s="8"/>
      <c r="AI530" s="8"/>
      <c r="AJ530" s="8"/>
      <c r="AK530" s="8"/>
      <c r="AL530" s="8"/>
      <c r="AM530" s="7"/>
      <c r="AN530" s="8"/>
      <c r="AO530" s="8"/>
      <c r="AP530" s="8"/>
      <c r="AQ530" s="7"/>
      <c r="AR530" s="8"/>
      <c r="AS530" s="8"/>
      <c r="AT530" s="8"/>
      <c r="AU530" s="8"/>
      <c r="AV530" s="8"/>
      <c r="AW530" s="8"/>
      <c r="AX530" s="7"/>
      <c r="AY530" s="8"/>
      <c r="AZ530" s="8"/>
      <c r="BA530" s="8"/>
      <c r="BB530" s="8"/>
      <c r="BC530" s="8"/>
      <c r="BD530" s="8"/>
      <c r="BE530" s="8"/>
      <c r="BF530" s="8"/>
      <c r="BG530" s="8"/>
      <c r="BH530" s="8"/>
      <c r="BI530" s="8"/>
      <c r="BJ530" s="8"/>
      <c r="BK530" s="8"/>
      <c r="BL530" s="8"/>
      <c r="BM530" s="8"/>
      <c r="BN530" s="8"/>
      <c r="BO530" s="8"/>
      <c r="BP530" s="7"/>
      <c r="BQ530" s="8"/>
      <c r="BR530" s="8"/>
      <c r="BS530" s="7"/>
      <c r="BT530" s="8"/>
      <c r="BU530" s="8"/>
    </row>
    <row r="531" spans="2:73" s="2" customFormat="1" x14ac:dyDescent="0.25">
      <c r="B531" s="3"/>
      <c r="C531" s="4"/>
      <c r="D531" s="5"/>
      <c r="E531" s="5"/>
      <c r="F531" s="4"/>
      <c r="G531" s="6"/>
      <c r="H531" s="6"/>
      <c r="L531" s="6"/>
      <c r="O531" s="6"/>
      <c r="R531" s="6"/>
      <c r="V531" s="7"/>
      <c r="W531" s="7"/>
      <c r="X531" s="8"/>
      <c r="Y531" s="8"/>
      <c r="Z531" s="8"/>
      <c r="AA531" s="8"/>
      <c r="AB531" s="8"/>
      <c r="AC531" s="7"/>
      <c r="AD531" s="8"/>
      <c r="AE531" s="8"/>
      <c r="AF531" s="7"/>
      <c r="AG531" s="8"/>
      <c r="AH531" s="8"/>
      <c r="AI531" s="8"/>
      <c r="AJ531" s="8"/>
      <c r="AK531" s="8"/>
      <c r="AL531" s="8"/>
      <c r="AM531" s="7"/>
      <c r="AN531" s="8"/>
      <c r="AO531" s="8"/>
      <c r="AP531" s="8"/>
      <c r="AQ531" s="7"/>
      <c r="AR531" s="8"/>
      <c r="AS531" s="8"/>
      <c r="AT531" s="8"/>
      <c r="AU531" s="8"/>
      <c r="AV531" s="8"/>
      <c r="AW531" s="8"/>
      <c r="AX531" s="7"/>
      <c r="AY531" s="8"/>
      <c r="AZ531" s="8"/>
      <c r="BA531" s="8"/>
      <c r="BB531" s="8"/>
      <c r="BC531" s="8"/>
      <c r="BD531" s="8"/>
      <c r="BE531" s="8"/>
      <c r="BF531" s="8"/>
      <c r="BG531" s="8"/>
      <c r="BH531" s="8"/>
      <c r="BI531" s="8"/>
      <c r="BJ531" s="8"/>
      <c r="BK531" s="8"/>
      <c r="BL531" s="8"/>
      <c r="BM531" s="8"/>
      <c r="BN531" s="8"/>
      <c r="BO531" s="8"/>
      <c r="BP531" s="7"/>
      <c r="BQ531" s="8"/>
      <c r="BR531" s="8"/>
      <c r="BS531" s="7"/>
      <c r="BT531" s="8"/>
      <c r="BU531" s="8"/>
    </row>
    <row r="532" spans="2:73" s="2" customFormat="1" x14ac:dyDescent="0.25">
      <c r="B532" s="3"/>
      <c r="C532" s="4"/>
      <c r="D532" s="5"/>
      <c r="E532" s="5"/>
      <c r="F532" s="4"/>
      <c r="G532" s="6"/>
      <c r="H532" s="6"/>
      <c r="L532" s="6"/>
      <c r="O532" s="6"/>
      <c r="R532" s="6"/>
      <c r="V532" s="7"/>
      <c r="W532" s="7"/>
      <c r="X532" s="8"/>
      <c r="Y532" s="8"/>
      <c r="Z532" s="8"/>
      <c r="AA532" s="8"/>
      <c r="AB532" s="8"/>
      <c r="AC532" s="7"/>
      <c r="AD532" s="8"/>
      <c r="AE532" s="8"/>
      <c r="AF532" s="7"/>
      <c r="AG532" s="8"/>
      <c r="AH532" s="8"/>
      <c r="AI532" s="8"/>
      <c r="AJ532" s="8"/>
      <c r="AK532" s="8"/>
      <c r="AL532" s="8"/>
      <c r="AM532" s="7"/>
      <c r="AN532" s="8"/>
      <c r="AO532" s="8"/>
      <c r="AP532" s="8"/>
      <c r="AQ532" s="7"/>
      <c r="AR532" s="8"/>
      <c r="AS532" s="8"/>
      <c r="AT532" s="8"/>
      <c r="AU532" s="8"/>
      <c r="AV532" s="8"/>
      <c r="AW532" s="8"/>
      <c r="AX532" s="7"/>
      <c r="AY532" s="8"/>
      <c r="AZ532" s="8"/>
      <c r="BA532" s="8"/>
      <c r="BB532" s="8"/>
      <c r="BC532" s="8"/>
      <c r="BD532" s="8"/>
      <c r="BE532" s="8"/>
      <c r="BF532" s="8"/>
      <c r="BG532" s="8"/>
      <c r="BH532" s="8"/>
      <c r="BI532" s="8"/>
      <c r="BJ532" s="8"/>
      <c r="BK532" s="8"/>
      <c r="BL532" s="8"/>
      <c r="BM532" s="8"/>
      <c r="BN532" s="8"/>
      <c r="BO532" s="8"/>
      <c r="BP532" s="7"/>
      <c r="BQ532" s="8"/>
      <c r="BR532" s="8"/>
      <c r="BS532" s="7"/>
      <c r="BT532" s="8"/>
      <c r="BU532" s="8"/>
    </row>
    <row r="533" spans="2:73" s="2" customFormat="1" x14ac:dyDescent="0.25">
      <c r="B533" s="3"/>
      <c r="C533" s="4"/>
      <c r="D533" s="5"/>
      <c r="E533" s="5"/>
      <c r="F533" s="4"/>
      <c r="G533" s="6"/>
      <c r="H533" s="6"/>
      <c r="L533" s="6"/>
      <c r="O533" s="6"/>
      <c r="R533" s="6"/>
      <c r="V533" s="7"/>
      <c r="W533" s="7"/>
      <c r="X533" s="8"/>
      <c r="Y533" s="8"/>
      <c r="Z533" s="8"/>
      <c r="AA533" s="8"/>
      <c r="AB533" s="8"/>
      <c r="AC533" s="7"/>
      <c r="AD533" s="8"/>
      <c r="AE533" s="8"/>
      <c r="AF533" s="7"/>
      <c r="AG533" s="8"/>
      <c r="AH533" s="8"/>
      <c r="AI533" s="8"/>
      <c r="AJ533" s="8"/>
      <c r="AK533" s="8"/>
      <c r="AL533" s="8"/>
      <c r="AM533" s="7"/>
      <c r="AN533" s="8"/>
      <c r="AO533" s="8"/>
      <c r="AP533" s="8"/>
      <c r="AQ533" s="7"/>
      <c r="AR533" s="8"/>
      <c r="AS533" s="8"/>
      <c r="AT533" s="8"/>
      <c r="AU533" s="8"/>
      <c r="AV533" s="8"/>
      <c r="AW533" s="8"/>
      <c r="AX533" s="7"/>
      <c r="AY533" s="8"/>
      <c r="AZ533" s="8"/>
      <c r="BA533" s="8"/>
      <c r="BB533" s="8"/>
      <c r="BC533" s="8"/>
      <c r="BD533" s="8"/>
      <c r="BE533" s="8"/>
      <c r="BF533" s="8"/>
      <c r="BG533" s="8"/>
      <c r="BH533" s="8"/>
      <c r="BI533" s="8"/>
      <c r="BJ533" s="8"/>
      <c r="BK533" s="8"/>
      <c r="BL533" s="8"/>
      <c r="BM533" s="8"/>
      <c r="BN533" s="8"/>
      <c r="BO533" s="8"/>
      <c r="BP533" s="7"/>
      <c r="BQ533" s="8"/>
      <c r="BR533" s="8"/>
      <c r="BS533" s="7"/>
      <c r="BT533" s="8"/>
      <c r="BU533" s="8"/>
    </row>
    <row r="534" spans="2:73" s="2" customFormat="1" x14ac:dyDescent="0.25">
      <c r="B534" s="3"/>
      <c r="C534" s="4"/>
      <c r="D534" s="5"/>
      <c r="E534" s="5"/>
      <c r="F534" s="4"/>
      <c r="G534" s="6"/>
      <c r="H534" s="6"/>
      <c r="L534" s="6"/>
      <c r="O534" s="6"/>
      <c r="R534" s="6"/>
      <c r="V534" s="7"/>
      <c r="W534" s="7"/>
      <c r="X534" s="8"/>
      <c r="Y534" s="8"/>
      <c r="Z534" s="8"/>
      <c r="AA534" s="8"/>
      <c r="AB534" s="8"/>
      <c r="AC534" s="7"/>
      <c r="AD534" s="8"/>
      <c r="AE534" s="8"/>
      <c r="AF534" s="7"/>
      <c r="AG534" s="8"/>
      <c r="AH534" s="8"/>
      <c r="AI534" s="8"/>
      <c r="AJ534" s="8"/>
      <c r="AK534" s="8"/>
      <c r="AL534" s="8"/>
      <c r="AM534" s="7"/>
      <c r="AN534" s="8"/>
      <c r="AO534" s="8"/>
      <c r="AP534" s="8"/>
      <c r="AQ534" s="7"/>
      <c r="AR534" s="8"/>
      <c r="AS534" s="8"/>
      <c r="AT534" s="8"/>
      <c r="AU534" s="8"/>
      <c r="AV534" s="8"/>
      <c r="AW534" s="8"/>
      <c r="AX534" s="7"/>
      <c r="AY534" s="8"/>
      <c r="AZ534" s="8"/>
      <c r="BA534" s="8"/>
      <c r="BB534" s="8"/>
      <c r="BC534" s="8"/>
      <c r="BD534" s="8"/>
      <c r="BE534" s="8"/>
      <c r="BF534" s="8"/>
      <c r="BG534" s="8"/>
      <c r="BH534" s="8"/>
      <c r="BI534" s="8"/>
      <c r="BJ534" s="8"/>
      <c r="BK534" s="8"/>
      <c r="BL534" s="8"/>
      <c r="BM534" s="8"/>
      <c r="BN534" s="8"/>
      <c r="BO534" s="8"/>
      <c r="BP534" s="7"/>
      <c r="BQ534" s="8"/>
      <c r="BR534" s="8"/>
      <c r="BS534" s="7"/>
      <c r="BT534" s="8"/>
      <c r="BU534" s="8"/>
    </row>
    <row r="535" spans="2:73" s="2" customFormat="1" x14ac:dyDescent="0.25">
      <c r="B535" s="3"/>
      <c r="C535" s="4"/>
      <c r="D535" s="5"/>
      <c r="E535" s="5"/>
      <c r="F535" s="4"/>
      <c r="G535" s="6"/>
      <c r="H535" s="6"/>
      <c r="L535" s="6"/>
      <c r="O535" s="6"/>
      <c r="R535" s="6"/>
      <c r="V535" s="7"/>
      <c r="W535" s="7"/>
      <c r="X535" s="8"/>
      <c r="Y535" s="8"/>
      <c r="Z535" s="8"/>
      <c r="AA535" s="8"/>
      <c r="AB535" s="8"/>
      <c r="AC535" s="7"/>
      <c r="AD535" s="8"/>
      <c r="AE535" s="8"/>
      <c r="AF535" s="7"/>
      <c r="AG535" s="8"/>
      <c r="AH535" s="8"/>
      <c r="AI535" s="8"/>
      <c r="AJ535" s="8"/>
      <c r="AK535" s="8"/>
      <c r="AL535" s="8"/>
      <c r="AM535" s="7"/>
      <c r="AN535" s="8"/>
      <c r="AO535" s="8"/>
      <c r="AP535" s="8"/>
      <c r="AQ535" s="7"/>
      <c r="AR535" s="8"/>
      <c r="AS535" s="8"/>
      <c r="AT535" s="8"/>
      <c r="AU535" s="8"/>
      <c r="AV535" s="8"/>
      <c r="AW535" s="8"/>
      <c r="AX535" s="7"/>
      <c r="AY535" s="8"/>
      <c r="AZ535" s="8"/>
      <c r="BA535" s="8"/>
      <c r="BB535" s="8"/>
      <c r="BC535" s="8"/>
      <c r="BD535" s="8"/>
      <c r="BE535" s="8"/>
      <c r="BF535" s="8"/>
      <c r="BG535" s="8"/>
      <c r="BH535" s="8"/>
      <c r="BI535" s="8"/>
      <c r="BJ535" s="8"/>
      <c r="BK535" s="8"/>
      <c r="BL535" s="8"/>
      <c r="BM535" s="8"/>
      <c r="BN535" s="8"/>
      <c r="BO535" s="8"/>
      <c r="BP535" s="7"/>
      <c r="BQ535" s="8"/>
      <c r="BR535" s="8"/>
      <c r="BS535" s="7"/>
      <c r="BT535" s="8"/>
      <c r="BU535" s="8"/>
    </row>
    <row r="536" spans="2:73" s="2" customFormat="1" x14ac:dyDescent="0.25">
      <c r="B536" s="3"/>
      <c r="C536" s="4"/>
      <c r="D536" s="5"/>
      <c r="E536" s="5"/>
      <c r="F536" s="4"/>
      <c r="G536" s="6"/>
      <c r="H536" s="6"/>
      <c r="L536" s="6"/>
      <c r="O536" s="6"/>
      <c r="R536" s="6"/>
      <c r="V536" s="7"/>
      <c r="W536" s="7"/>
      <c r="X536" s="8"/>
      <c r="Y536" s="8"/>
      <c r="Z536" s="8"/>
      <c r="AA536" s="8"/>
      <c r="AB536" s="8"/>
      <c r="AC536" s="7"/>
      <c r="AD536" s="8"/>
      <c r="AE536" s="8"/>
      <c r="AF536" s="7"/>
      <c r="AG536" s="8"/>
      <c r="AH536" s="8"/>
      <c r="AI536" s="8"/>
      <c r="AJ536" s="8"/>
      <c r="AK536" s="8"/>
      <c r="AL536" s="8"/>
      <c r="AM536" s="7"/>
      <c r="AN536" s="8"/>
      <c r="AO536" s="8"/>
      <c r="AP536" s="8"/>
      <c r="AQ536" s="7"/>
      <c r="AR536" s="8"/>
      <c r="AS536" s="8"/>
      <c r="AT536" s="8"/>
      <c r="AU536" s="8"/>
      <c r="AV536" s="8"/>
      <c r="AW536" s="8"/>
      <c r="AX536" s="7"/>
      <c r="AY536" s="8"/>
      <c r="AZ536" s="8"/>
      <c r="BA536" s="8"/>
      <c r="BB536" s="8"/>
      <c r="BC536" s="8"/>
      <c r="BD536" s="8"/>
      <c r="BE536" s="8"/>
      <c r="BF536" s="8"/>
      <c r="BG536" s="8"/>
      <c r="BH536" s="8"/>
      <c r="BI536" s="8"/>
      <c r="BJ536" s="8"/>
      <c r="BK536" s="8"/>
      <c r="BL536" s="8"/>
      <c r="BM536" s="8"/>
      <c r="BN536" s="8"/>
      <c r="BO536" s="8"/>
      <c r="BP536" s="7"/>
      <c r="BQ536" s="8"/>
      <c r="BR536" s="8"/>
      <c r="BS536" s="7"/>
      <c r="BT536" s="8"/>
      <c r="BU536" s="8"/>
    </row>
    <row r="537" spans="2:73" s="2" customFormat="1" x14ac:dyDescent="0.25">
      <c r="B537" s="3"/>
      <c r="C537" s="4"/>
      <c r="D537" s="5"/>
      <c r="E537" s="5"/>
      <c r="F537" s="4"/>
      <c r="G537" s="6"/>
      <c r="H537" s="6"/>
      <c r="L537" s="6"/>
      <c r="O537" s="6"/>
      <c r="R537" s="6"/>
      <c r="V537" s="7"/>
      <c r="W537" s="7"/>
      <c r="X537" s="8"/>
      <c r="Y537" s="8"/>
      <c r="Z537" s="8"/>
      <c r="AA537" s="8"/>
      <c r="AB537" s="8"/>
      <c r="AC537" s="7"/>
      <c r="AD537" s="8"/>
      <c r="AE537" s="8"/>
      <c r="AF537" s="7"/>
      <c r="AG537" s="8"/>
      <c r="AH537" s="8"/>
      <c r="AI537" s="8"/>
      <c r="AJ537" s="8"/>
      <c r="AK537" s="8"/>
      <c r="AL537" s="8"/>
      <c r="AM537" s="7"/>
      <c r="AN537" s="8"/>
      <c r="AO537" s="8"/>
      <c r="AP537" s="8"/>
      <c r="AQ537" s="7"/>
      <c r="AR537" s="8"/>
      <c r="AS537" s="8"/>
      <c r="AT537" s="8"/>
      <c r="AU537" s="8"/>
      <c r="AV537" s="8"/>
      <c r="AW537" s="8"/>
      <c r="AX537" s="7"/>
      <c r="AY537" s="8"/>
      <c r="AZ537" s="8"/>
      <c r="BA537" s="8"/>
      <c r="BB537" s="8"/>
      <c r="BC537" s="8"/>
      <c r="BD537" s="8"/>
      <c r="BE537" s="8"/>
      <c r="BF537" s="8"/>
      <c r="BG537" s="8"/>
      <c r="BH537" s="8"/>
      <c r="BI537" s="8"/>
      <c r="BJ537" s="8"/>
      <c r="BK537" s="8"/>
      <c r="BL537" s="8"/>
      <c r="BM537" s="8"/>
      <c r="BN537" s="8"/>
      <c r="BO537" s="8"/>
      <c r="BP537" s="7"/>
      <c r="BQ537" s="8"/>
      <c r="BR537" s="8"/>
      <c r="BS537" s="7"/>
      <c r="BT537" s="8"/>
      <c r="BU537" s="8"/>
    </row>
    <row r="538" spans="2:73" s="2" customFormat="1" x14ac:dyDescent="0.25">
      <c r="B538" s="3"/>
      <c r="C538" s="4"/>
      <c r="D538" s="5"/>
      <c r="E538" s="5"/>
      <c r="F538" s="4"/>
      <c r="G538" s="6"/>
      <c r="H538" s="6"/>
      <c r="L538" s="6"/>
      <c r="O538" s="6"/>
      <c r="R538" s="6"/>
      <c r="V538" s="7"/>
      <c r="W538" s="7"/>
      <c r="X538" s="8"/>
      <c r="Y538" s="8"/>
      <c r="Z538" s="8"/>
      <c r="AA538" s="8"/>
      <c r="AB538" s="8"/>
      <c r="AC538" s="7"/>
      <c r="AD538" s="8"/>
      <c r="AE538" s="8"/>
      <c r="AF538" s="7"/>
      <c r="AG538" s="8"/>
      <c r="AH538" s="8"/>
      <c r="AI538" s="8"/>
      <c r="AJ538" s="8"/>
      <c r="AK538" s="8"/>
      <c r="AL538" s="8"/>
      <c r="AM538" s="7"/>
      <c r="AN538" s="8"/>
      <c r="AO538" s="8"/>
      <c r="AP538" s="8"/>
      <c r="AQ538" s="7"/>
      <c r="AR538" s="8"/>
      <c r="AS538" s="8"/>
      <c r="AT538" s="8"/>
      <c r="AU538" s="8"/>
      <c r="AV538" s="8"/>
      <c r="AW538" s="8"/>
      <c r="AX538" s="7"/>
      <c r="AY538" s="8"/>
      <c r="AZ538" s="8"/>
      <c r="BA538" s="8"/>
      <c r="BB538" s="8"/>
      <c r="BC538" s="8"/>
      <c r="BD538" s="8"/>
      <c r="BE538" s="8"/>
      <c r="BF538" s="8"/>
      <c r="BG538" s="8"/>
      <c r="BH538" s="8"/>
      <c r="BI538" s="8"/>
      <c r="BJ538" s="8"/>
      <c r="BK538" s="8"/>
      <c r="BL538" s="8"/>
      <c r="BM538" s="8"/>
      <c r="BN538" s="8"/>
      <c r="BO538" s="8"/>
      <c r="BP538" s="7"/>
      <c r="BQ538" s="8"/>
      <c r="BR538" s="8"/>
      <c r="BS538" s="7"/>
      <c r="BT538" s="8"/>
      <c r="BU538" s="8"/>
    </row>
    <row r="539" spans="2:73" s="2" customFormat="1" x14ac:dyDescent="0.25">
      <c r="B539" s="3"/>
      <c r="C539" s="4"/>
      <c r="D539" s="5"/>
      <c r="E539" s="5"/>
      <c r="F539" s="4"/>
      <c r="G539" s="6"/>
      <c r="H539" s="6"/>
      <c r="L539" s="6"/>
      <c r="O539" s="6"/>
      <c r="R539" s="6"/>
      <c r="V539" s="7"/>
      <c r="W539" s="7"/>
      <c r="X539" s="8"/>
      <c r="Y539" s="8"/>
      <c r="Z539" s="8"/>
      <c r="AA539" s="8"/>
      <c r="AB539" s="8"/>
      <c r="AC539" s="7"/>
      <c r="AD539" s="8"/>
      <c r="AE539" s="8"/>
      <c r="AF539" s="7"/>
      <c r="AG539" s="8"/>
      <c r="AH539" s="8"/>
      <c r="AI539" s="8"/>
      <c r="AJ539" s="8"/>
      <c r="AK539" s="8"/>
      <c r="AL539" s="8"/>
      <c r="AM539" s="7"/>
      <c r="AN539" s="8"/>
      <c r="AO539" s="8"/>
      <c r="AP539" s="8"/>
      <c r="AQ539" s="7"/>
      <c r="AR539" s="8"/>
      <c r="AS539" s="8"/>
      <c r="AT539" s="8"/>
      <c r="AU539" s="8"/>
      <c r="AV539" s="8"/>
      <c r="AW539" s="8"/>
      <c r="AX539" s="7"/>
      <c r="AY539" s="8"/>
      <c r="AZ539" s="8"/>
      <c r="BA539" s="8"/>
      <c r="BB539" s="8"/>
      <c r="BC539" s="8"/>
      <c r="BD539" s="8"/>
      <c r="BE539" s="8"/>
      <c r="BF539" s="8"/>
      <c r="BG539" s="8"/>
      <c r="BH539" s="8"/>
      <c r="BI539" s="8"/>
      <c r="BJ539" s="8"/>
      <c r="BK539" s="8"/>
      <c r="BL539" s="8"/>
      <c r="BM539" s="8"/>
      <c r="BN539" s="8"/>
      <c r="BO539" s="8"/>
      <c r="BP539" s="7"/>
      <c r="BQ539" s="8"/>
      <c r="BR539" s="8"/>
      <c r="BS539" s="7"/>
      <c r="BT539" s="8"/>
      <c r="BU539" s="8"/>
    </row>
    <row r="540" spans="2:73" s="2" customFormat="1" x14ac:dyDescent="0.25">
      <c r="B540" s="3"/>
      <c r="C540" s="4"/>
      <c r="D540" s="5"/>
      <c r="E540" s="5"/>
      <c r="F540" s="4"/>
      <c r="G540" s="6"/>
      <c r="H540" s="6"/>
      <c r="L540" s="6"/>
      <c r="O540" s="6"/>
      <c r="R540" s="6"/>
      <c r="V540" s="7"/>
      <c r="W540" s="7"/>
      <c r="X540" s="8"/>
      <c r="Y540" s="8"/>
      <c r="Z540" s="8"/>
      <c r="AA540" s="8"/>
      <c r="AB540" s="8"/>
      <c r="AC540" s="7"/>
      <c r="AD540" s="8"/>
      <c r="AE540" s="8"/>
      <c r="AF540" s="7"/>
      <c r="AG540" s="8"/>
      <c r="AH540" s="8"/>
      <c r="AI540" s="8"/>
      <c r="AJ540" s="8"/>
      <c r="AK540" s="8"/>
      <c r="AL540" s="8"/>
      <c r="AM540" s="7"/>
      <c r="AN540" s="8"/>
      <c r="AO540" s="8"/>
      <c r="AP540" s="8"/>
      <c r="AQ540" s="7"/>
      <c r="AR540" s="8"/>
      <c r="AS540" s="8"/>
      <c r="AT540" s="8"/>
      <c r="AU540" s="8"/>
      <c r="AV540" s="8"/>
      <c r="AW540" s="8"/>
      <c r="AX540" s="7"/>
      <c r="AY540" s="8"/>
      <c r="AZ540" s="8"/>
      <c r="BA540" s="8"/>
      <c r="BB540" s="8"/>
      <c r="BC540" s="8"/>
      <c r="BD540" s="8"/>
      <c r="BE540" s="8"/>
      <c r="BF540" s="8"/>
      <c r="BG540" s="8"/>
      <c r="BH540" s="8"/>
      <c r="BI540" s="8"/>
      <c r="BJ540" s="8"/>
      <c r="BK540" s="8"/>
      <c r="BL540" s="8"/>
      <c r="BM540" s="8"/>
      <c r="BN540" s="8"/>
      <c r="BO540" s="8"/>
      <c r="BP540" s="7"/>
      <c r="BQ540" s="8"/>
      <c r="BR540" s="8"/>
      <c r="BS540" s="7"/>
      <c r="BT540" s="8"/>
      <c r="BU540" s="8"/>
    </row>
    <row r="541" spans="2:73" s="2" customFormat="1" x14ac:dyDescent="0.25">
      <c r="B541" s="3"/>
      <c r="C541" s="4"/>
      <c r="D541" s="5"/>
      <c r="E541" s="5"/>
      <c r="F541" s="4"/>
      <c r="G541" s="6"/>
      <c r="H541" s="6"/>
      <c r="L541" s="6"/>
      <c r="O541" s="6"/>
      <c r="R541" s="6"/>
      <c r="V541" s="7"/>
      <c r="W541" s="7"/>
      <c r="X541" s="8"/>
      <c r="Y541" s="8"/>
      <c r="Z541" s="8"/>
      <c r="AA541" s="8"/>
      <c r="AB541" s="8"/>
      <c r="AC541" s="7"/>
      <c r="AD541" s="8"/>
      <c r="AE541" s="8"/>
      <c r="AF541" s="7"/>
      <c r="AG541" s="8"/>
      <c r="AH541" s="8"/>
      <c r="AI541" s="8"/>
      <c r="AJ541" s="8"/>
      <c r="AK541" s="8"/>
      <c r="AL541" s="8"/>
      <c r="AM541" s="7"/>
      <c r="AN541" s="8"/>
      <c r="AO541" s="8"/>
      <c r="AP541" s="8"/>
      <c r="AQ541" s="7"/>
      <c r="AR541" s="8"/>
      <c r="AS541" s="8"/>
      <c r="AT541" s="8"/>
      <c r="AU541" s="8"/>
      <c r="AV541" s="8"/>
      <c r="AW541" s="8"/>
      <c r="AX541" s="7"/>
      <c r="AY541" s="8"/>
      <c r="AZ541" s="8"/>
      <c r="BA541" s="8"/>
      <c r="BB541" s="8"/>
      <c r="BC541" s="8"/>
      <c r="BD541" s="8"/>
      <c r="BE541" s="8"/>
      <c r="BF541" s="8"/>
      <c r="BG541" s="8"/>
      <c r="BH541" s="8"/>
      <c r="BI541" s="8"/>
      <c r="BJ541" s="8"/>
      <c r="BK541" s="8"/>
      <c r="BL541" s="8"/>
      <c r="BM541" s="8"/>
      <c r="BN541" s="8"/>
      <c r="BO541" s="8"/>
      <c r="BP541" s="7"/>
      <c r="BQ541" s="8"/>
      <c r="BR541" s="8"/>
      <c r="BS541" s="7"/>
      <c r="BT541" s="8"/>
      <c r="BU541" s="8"/>
    </row>
    <row r="542" spans="2:73" s="2" customFormat="1" x14ac:dyDescent="0.25">
      <c r="B542" s="3"/>
      <c r="C542" s="4"/>
      <c r="D542" s="5"/>
      <c r="E542" s="5"/>
      <c r="F542" s="4"/>
      <c r="G542" s="6"/>
      <c r="H542" s="6"/>
      <c r="L542" s="6"/>
      <c r="O542" s="6"/>
      <c r="R542" s="6"/>
      <c r="V542" s="7"/>
      <c r="W542" s="7"/>
      <c r="X542" s="8"/>
      <c r="Y542" s="8"/>
      <c r="Z542" s="8"/>
      <c r="AA542" s="8"/>
      <c r="AB542" s="8"/>
      <c r="AC542" s="7"/>
      <c r="AD542" s="8"/>
      <c r="AE542" s="8"/>
      <c r="AF542" s="7"/>
      <c r="AG542" s="8"/>
      <c r="AH542" s="8"/>
      <c r="AI542" s="8"/>
      <c r="AJ542" s="8"/>
      <c r="AK542" s="8"/>
      <c r="AL542" s="8"/>
      <c r="AM542" s="7"/>
      <c r="AN542" s="8"/>
      <c r="AO542" s="8"/>
      <c r="AP542" s="8"/>
      <c r="AQ542" s="7"/>
      <c r="AR542" s="8"/>
      <c r="AS542" s="8"/>
      <c r="AT542" s="8"/>
      <c r="AU542" s="8"/>
      <c r="AV542" s="8"/>
      <c r="AW542" s="8"/>
      <c r="AX542" s="7"/>
      <c r="AY542" s="8"/>
      <c r="AZ542" s="8"/>
      <c r="BA542" s="8"/>
      <c r="BB542" s="8"/>
      <c r="BC542" s="8"/>
      <c r="BD542" s="8"/>
      <c r="BE542" s="8"/>
      <c r="BF542" s="8"/>
      <c r="BG542" s="8"/>
      <c r="BH542" s="8"/>
      <c r="BI542" s="8"/>
      <c r="BJ542" s="8"/>
      <c r="BK542" s="8"/>
      <c r="BL542" s="8"/>
      <c r="BM542" s="8"/>
      <c r="BN542" s="8"/>
      <c r="BO542" s="8"/>
      <c r="BP542" s="7"/>
      <c r="BQ542" s="8"/>
      <c r="BR542" s="8"/>
      <c r="BS542" s="7"/>
      <c r="BT542" s="8"/>
      <c r="BU542" s="8"/>
    </row>
    <row r="543" spans="2:73" s="2" customFormat="1" x14ac:dyDescent="0.25">
      <c r="B543" s="3"/>
      <c r="C543" s="4"/>
      <c r="D543" s="5"/>
      <c r="E543" s="5"/>
      <c r="F543" s="4"/>
      <c r="G543" s="6"/>
      <c r="H543" s="6"/>
      <c r="L543" s="6"/>
      <c r="O543" s="6"/>
      <c r="R543" s="6"/>
      <c r="V543" s="7"/>
      <c r="W543" s="7"/>
      <c r="X543" s="8"/>
      <c r="Y543" s="8"/>
      <c r="Z543" s="8"/>
      <c r="AA543" s="8"/>
      <c r="AB543" s="8"/>
      <c r="AC543" s="7"/>
      <c r="AD543" s="8"/>
      <c r="AE543" s="8"/>
      <c r="AF543" s="7"/>
      <c r="AG543" s="8"/>
      <c r="AH543" s="8"/>
      <c r="AI543" s="8"/>
      <c r="AJ543" s="8"/>
      <c r="AK543" s="8"/>
      <c r="AL543" s="8"/>
      <c r="AM543" s="7"/>
      <c r="AN543" s="8"/>
      <c r="AO543" s="8"/>
      <c r="AP543" s="8"/>
      <c r="AQ543" s="7"/>
      <c r="AR543" s="8"/>
      <c r="AS543" s="8"/>
      <c r="AT543" s="8"/>
      <c r="AU543" s="8"/>
      <c r="AV543" s="8"/>
      <c r="AW543" s="8"/>
      <c r="AX543" s="7"/>
      <c r="AY543" s="8"/>
      <c r="AZ543" s="8"/>
      <c r="BA543" s="8"/>
      <c r="BB543" s="8"/>
      <c r="BC543" s="8"/>
      <c r="BD543" s="8"/>
      <c r="BE543" s="8"/>
      <c r="BF543" s="8"/>
      <c r="BG543" s="8"/>
      <c r="BH543" s="8"/>
      <c r="BI543" s="8"/>
      <c r="BJ543" s="8"/>
      <c r="BK543" s="8"/>
      <c r="BL543" s="8"/>
      <c r="BM543" s="8"/>
      <c r="BN543" s="8"/>
      <c r="BO543" s="8"/>
      <c r="BP543" s="7"/>
      <c r="BQ543" s="8"/>
      <c r="BR543" s="8"/>
      <c r="BS543" s="7"/>
      <c r="BT543" s="8"/>
      <c r="BU543" s="8"/>
    </row>
    <row r="544" spans="2:73" s="2" customFormat="1" x14ac:dyDescent="0.25">
      <c r="B544" s="3"/>
      <c r="C544" s="4"/>
      <c r="D544" s="5"/>
      <c r="E544" s="5"/>
      <c r="F544" s="4"/>
      <c r="G544" s="6"/>
      <c r="H544" s="6"/>
      <c r="L544" s="6"/>
      <c r="O544" s="6"/>
      <c r="R544" s="6"/>
      <c r="V544" s="7"/>
      <c r="W544" s="7"/>
      <c r="X544" s="8"/>
      <c r="Y544" s="8"/>
      <c r="Z544" s="8"/>
      <c r="AA544" s="8"/>
      <c r="AB544" s="8"/>
      <c r="AC544" s="7"/>
      <c r="AD544" s="8"/>
      <c r="AE544" s="8"/>
      <c r="AF544" s="7"/>
      <c r="AG544" s="8"/>
      <c r="AH544" s="8"/>
      <c r="AI544" s="8"/>
      <c r="AJ544" s="8"/>
      <c r="AK544" s="8"/>
      <c r="AL544" s="8"/>
      <c r="AM544" s="7"/>
      <c r="AN544" s="8"/>
      <c r="AO544" s="8"/>
      <c r="AP544" s="8"/>
      <c r="AQ544" s="7"/>
      <c r="AR544" s="8"/>
      <c r="AS544" s="8"/>
      <c r="AT544" s="8"/>
      <c r="AU544" s="8"/>
      <c r="AV544" s="8"/>
      <c r="AW544" s="8"/>
      <c r="AX544" s="7"/>
      <c r="AY544" s="8"/>
      <c r="AZ544" s="8"/>
      <c r="BA544" s="8"/>
      <c r="BB544" s="8"/>
      <c r="BC544" s="8"/>
      <c r="BD544" s="8"/>
      <c r="BE544" s="8"/>
      <c r="BF544" s="8"/>
      <c r="BG544" s="8"/>
      <c r="BH544" s="8"/>
      <c r="BI544" s="8"/>
      <c r="BJ544" s="8"/>
      <c r="BK544" s="8"/>
      <c r="BL544" s="8"/>
      <c r="BM544" s="8"/>
      <c r="BN544" s="8"/>
      <c r="BO544" s="8"/>
      <c r="BP544" s="7"/>
      <c r="BQ544" s="8"/>
      <c r="BR544" s="8"/>
      <c r="BS544" s="7"/>
      <c r="BT544" s="8"/>
      <c r="BU544" s="8"/>
    </row>
    <row r="545" spans="2:73" s="2" customFormat="1" x14ac:dyDescent="0.25">
      <c r="B545" s="3"/>
      <c r="C545" s="4"/>
      <c r="D545" s="5"/>
      <c r="E545" s="5"/>
      <c r="F545" s="4"/>
      <c r="G545" s="6"/>
      <c r="H545" s="6"/>
      <c r="L545" s="6"/>
      <c r="O545" s="6"/>
      <c r="R545" s="6"/>
      <c r="V545" s="7"/>
      <c r="W545" s="7"/>
      <c r="X545" s="8"/>
      <c r="Y545" s="8"/>
      <c r="Z545" s="8"/>
      <c r="AA545" s="8"/>
      <c r="AB545" s="8"/>
      <c r="AC545" s="7"/>
      <c r="AD545" s="8"/>
      <c r="AE545" s="8"/>
      <c r="AF545" s="7"/>
      <c r="AG545" s="8"/>
      <c r="AH545" s="8"/>
      <c r="AI545" s="8"/>
      <c r="AJ545" s="8"/>
      <c r="AK545" s="8"/>
      <c r="AL545" s="8"/>
      <c r="AM545" s="7"/>
      <c r="AN545" s="8"/>
      <c r="AO545" s="8"/>
      <c r="AP545" s="8"/>
      <c r="AQ545" s="7"/>
      <c r="AR545" s="8"/>
      <c r="AS545" s="8"/>
      <c r="AT545" s="8"/>
      <c r="AU545" s="8"/>
      <c r="AV545" s="8"/>
      <c r="AW545" s="8"/>
      <c r="AX545" s="7"/>
      <c r="AY545" s="8"/>
      <c r="AZ545" s="8"/>
      <c r="BA545" s="8"/>
      <c r="BB545" s="8"/>
      <c r="BC545" s="8"/>
      <c r="BD545" s="8"/>
      <c r="BE545" s="8"/>
      <c r="BF545" s="8"/>
      <c r="BG545" s="8"/>
      <c r="BH545" s="8"/>
      <c r="BI545" s="8"/>
      <c r="BJ545" s="8"/>
      <c r="BK545" s="8"/>
      <c r="BL545" s="8"/>
      <c r="BM545" s="8"/>
      <c r="BN545" s="8"/>
      <c r="BO545" s="8"/>
      <c r="BP545" s="7"/>
      <c r="BQ545" s="8"/>
      <c r="BR545" s="8"/>
      <c r="BS545" s="7"/>
      <c r="BT545" s="8"/>
      <c r="BU545" s="8"/>
    </row>
    <row r="546" spans="2:73" s="2" customFormat="1" x14ac:dyDescent="0.25">
      <c r="B546" s="3"/>
      <c r="C546" s="4"/>
      <c r="D546" s="5"/>
      <c r="E546" s="5"/>
      <c r="F546" s="4"/>
      <c r="G546" s="6"/>
      <c r="H546" s="6"/>
      <c r="L546" s="6"/>
      <c r="O546" s="6"/>
      <c r="R546" s="6"/>
      <c r="V546" s="7"/>
      <c r="W546" s="7"/>
      <c r="X546" s="8"/>
      <c r="Y546" s="8"/>
      <c r="Z546" s="8"/>
      <c r="AA546" s="8"/>
      <c r="AB546" s="8"/>
      <c r="AC546" s="7"/>
      <c r="AD546" s="8"/>
      <c r="AE546" s="8"/>
      <c r="AF546" s="7"/>
      <c r="AG546" s="8"/>
      <c r="AH546" s="8"/>
      <c r="AI546" s="8"/>
      <c r="AJ546" s="8"/>
      <c r="AK546" s="8"/>
      <c r="AL546" s="8"/>
      <c r="AM546" s="7"/>
      <c r="AN546" s="8"/>
      <c r="AO546" s="8"/>
      <c r="AP546" s="8"/>
      <c r="AQ546" s="7"/>
      <c r="AR546" s="8"/>
      <c r="AS546" s="8"/>
      <c r="AT546" s="8"/>
      <c r="AU546" s="8"/>
      <c r="AV546" s="8"/>
      <c r="AW546" s="8"/>
      <c r="AX546" s="7"/>
      <c r="AY546" s="8"/>
      <c r="AZ546" s="8"/>
      <c r="BA546" s="8"/>
      <c r="BB546" s="8"/>
      <c r="BC546" s="8"/>
      <c r="BD546" s="8"/>
      <c r="BE546" s="8"/>
      <c r="BF546" s="8"/>
      <c r="BG546" s="8"/>
      <c r="BH546" s="8"/>
      <c r="BI546" s="8"/>
      <c r="BJ546" s="8"/>
      <c r="BK546" s="8"/>
      <c r="BL546" s="8"/>
      <c r="BM546" s="8"/>
      <c r="BN546" s="8"/>
      <c r="BO546" s="8"/>
      <c r="BP546" s="7"/>
      <c r="BQ546" s="8"/>
      <c r="BR546" s="8"/>
      <c r="BS546" s="7"/>
      <c r="BT546" s="8"/>
      <c r="BU546" s="8"/>
    </row>
    <row r="547" spans="2:73" s="2" customFormat="1" x14ac:dyDescent="0.25">
      <c r="B547" s="3"/>
      <c r="C547" s="4"/>
      <c r="D547" s="5"/>
      <c r="E547" s="5"/>
      <c r="F547" s="4"/>
      <c r="G547" s="6"/>
      <c r="H547" s="6"/>
      <c r="L547" s="6"/>
      <c r="O547" s="6"/>
      <c r="R547" s="6"/>
      <c r="V547" s="7"/>
      <c r="W547" s="7"/>
      <c r="X547" s="8"/>
      <c r="Y547" s="8"/>
      <c r="Z547" s="8"/>
      <c r="AA547" s="8"/>
      <c r="AB547" s="8"/>
      <c r="AC547" s="7"/>
      <c r="AD547" s="8"/>
      <c r="AE547" s="8"/>
      <c r="AF547" s="7"/>
      <c r="AG547" s="8"/>
      <c r="AH547" s="8"/>
      <c r="AI547" s="8"/>
      <c r="AJ547" s="8"/>
      <c r="AK547" s="8"/>
      <c r="AL547" s="8"/>
      <c r="AM547" s="7"/>
      <c r="AN547" s="8"/>
      <c r="AO547" s="8"/>
      <c r="AP547" s="8"/>
      <c r="AQ547" s="7"/>
      <c r="AR547" s="8"/>
      <c r="AS547" s="8"/>
      <c r="AT547" s="8"/>
      <c r="AU547" s="8"/>
      <c r="AV547" s="8"/>
      <c r="AW547" s="8"/>
      <c r="AX547" s="7"/>
      <c r="AY547" s="8"/>
      <c r="AZ547" s="8"/>
      <c r="BA547" s="8"/>
      <c r="BB547" s="8"/>
      <c r="BC547" s="8"/>
      <c r="BD547" s="8"/>
      <c r="BE547" s="8"/>
      <c r="BF547" s="8"/>
      <c r="BG547" s="8"/>
      <c r="BH547" s="8"/>
      <c r="BI547" s="8"/>
      <c r="BJ547" s="8"/>
      <c r="BK547" s="8"/>
      <c r="BL547" s="8"/>
      <c r="BM547" s="8"/>
      <c r="BN547" s="8"/>
      <c r="BO547" s="8"/>
      <c r="BP547" s="7"/>
      <c r="BQ547" s="8"/>
      <c r="BR547" s="8"/>
      <c r="BS547" s="7"/>
      <c r="BT547" s="8"/>
      <c r="BU547" s="8"/>
    </row>
    <row r="548" spans="2:73" s="2" customFormat="1" x14ac:dyDescent="0.25">
      <c r="B548" s="3"/>
      <c r="C548" s="4"/>
      <c r="D548" s="5"/>
      <c r="E548" s="5"/>
      <c r="F548" s="4"/>
      <c r="G548" s="6"/>
      <c r="H548" s="6"/>
      <c r="L548" s="6"/>
      <c r="O548" s="6"/>
      <c r="R548" s="6"/>
      <c r="V548" s="7"/>
      <c r="W548" s="7"/>
      <c r="X548" s="8"/>
      <c r="Y548" s="8"/>
      <c r="Z548" s="8"/>
      <c r="AA548" s="8"/>
      <c r="AB548" s="8"/>
      <c r="AC548" s="7"/>
      <c r="AD548" s="8"/>
      <c r="AE548" s="8"/>
      <c r="AF548" s="7"/>
      <c r="AG548" s="8"/>
      <c r="AH548" s="8"/>
      <c r="AI548" s="8"/>
      <c r="AJ548" s="8"/>
      <c r="AK548" s="8"/>
      <c r="AL548" s="8"/>
      <c r="AM548" s="7"/>
      <c r="AN548" s="8"/>
      <c r="AO548" s="8"/>
      <c r="AP548" s="8"/>
      <c r="AQ548" s="7"/>
      <c r="AR548" s="8"/>
      <c r="AS548" s="8"/>
      <c r="AT548" s="8"/>
      <c r="AU548" s="8"/>
      <c r="AV548" s="8"/>
      <c r="AW548" s="8"/>
      <c r="AX548" s="7"/>
      <c r="AY548" s="8"/>
      <c r="AZ548" s="8"/>
      <c r="BA548" s="8"/>
      <c r="BB548" s="8"/>
      <c r="BC548" s="8"/>
      <c r="BD548" s="8"/>
      <c r="BE548" s="8"/>
      <c r="BF548" s="8"/>
      <c r="BG548" s="8"/>
      <c r="BH548" s="8"/>
      <c r="BI548" s="8"/>
      <c r="BJ548" s="8"/>
      <c r="BK548" s="8"/>
      <c r="BL548" s="8"/>
      <c r="BM548" s="8"/>
      <c r="BN548" s="8"/>
      <c r="BO548" s="8"/>
      <c r="BP548" s="7"/>
      <c r="BQ548" s="8"/>
      <c r="BR548" s="8"/>
      <c r="BS548" s="7"/>
      <c r="BT548" s="8"/>
      <c r="BU548" s="8"/>
    </row>
    <row r="549" spans="2:73" s="2" customFormat="1" x14ac:dyDescent="0.25">
      <c r="B549" s="3"/>
      <c r="C549" s="4"/>
      <c r="D549" s="5"/>
      <c r="E549" s="5"/>
      <c r="F549" s="4"/>
      <c r="G549" s="6"/>
      <c r="H549" s="6"/>
      <c r="L549" s="6"/>
      <c r="O549" s="6"/>
      <c r="R549" s="6"/>
      <c r="V549" s="7"/>
      <c r="W549" s="7"/>
      <c r="X549" s="8"/>
      <c r="Y549" s="8"/>
      <c r="Z549" s="8"/>
      <c r="AA549" s="8"/>
      <c r="AB549" s="8"/>
      <c r="AC549" s="7"/>
      <c r="AD549" s="8"/>
      <c r="AE549" s="8"/>
      <c r="AF549" s="7"/>
      <c r="AG549" s="8"/>
      <c r="AH549" s="8"/>
      <c r="AI549" s="8"/>
      <c r="AJ549" s="8"/>
      <c r="AK549" s="8"/>
      <c r="AL549" s="8"/>
      <c r="AM549" s="7"/>
      <c r="AN549" s="8"/>
      <c r="AO549" s="8"/>
      <c r="AP549" s="8"/>
      <c r="AQ549" s="7"/>
      <c r="AR549" s="8"/>
      <c r="AS549" s="8"/>
      <c r="AT549" s="8"/>
      <c r="AU549" s="8"/>
      <c r="AV549" s="8"/>
      <c r="AW549" s="8"/>
      <c r="AX549" s="7"/>
      <c r="AY549" s="8"/>
      <c r="AZ549" s="8"/>
      <c r="BA549" s="8"/>
      <c r="BB549" s="8"/>
      <c r="BC549" s="8"/>
      <c r="BD549" s="8"/>
      <c r="BE549" s="8"/>
      <c r="BF549" s="8"/>
      <c r="BG549" s="8"/>
      <c r="BH549" s="8"/>
      <c r="BI549" s="8"/>
      <c r="BJ549" s="8"/>
      <c r="BK549" s="8"/>
      <c r="BL549" s="8"/>
      <c r="BM549" s="8"/>
      <c r="BN549" s="8"/>
      <c r="BO549" s="8"/>
      <c r="BP549" s="7"/>
      <c r="BQ549" s="8"/>
      <c r="BR549" s="8"/>
      <c r="BS549" s="7"/>
      <c r="BT549" s="8"/>
      <c r="BU549" s="8"/>
    </row>
    <row r="550" spans="2:73" s="2" customFormat="1" x14ac:dyDescent="0.25">
      <c r="B550" s="3"/>
      <c r="C550" s="4"/>
      <c r="D550" s="5"/>
      <c r="E550" s="5"/>
      <c r="F550" s="4"/>
      <c r="G550" s="6"/>
      <c r="H550" s="6"/>
      <c r="L550" s="6"/>
      <c r="O550" s="6"/>
      <c r="R550" s="6"/>
      <c r="V550" s="7"/>
      <c r="W550" s="7"/>
      <c r="X550" s="8"/>
      <c r="Y550" s="8"/>
      <c r="Z550" s="8"/>
      <c r="AA550" s="8"/>
      <c r="AB550" s="8"/>
      <c r="AC550" s="7"/>
      <c r="AD550" s="8"/>
      <c r="AE550" s="8"/>
      <c r="AF550" s="7"/>
      <c r="AG550" s="8"/>
      <c r="AH550" s="8"/>
      <c r="AI550" s="8"/>
      <c r="AJ550" s="8"/>
      <c r="AK550" s="8"/>
      <c r="AL550" s="8"/>
      <c r="AM550" s="7"/>
      <c r="AN550" s="8"/>
      <c r="AO550" s="8"/>
      <c r="AP550" s="8"/>
      <c r="AQ550" s="7"/>
      <c r="AR550" s="8"/>
      <c r="AS550" s="8"/>
      <c r="AT550" s="8"/>
      <c r="AU550" s="8"/>
      <c r="AV550" s="8"/>
      <c r="AW550" s="8"/>
      <c r="AX550" s="7"/>
      <c r="AY550" s="8"/>
      <c r="AZ550" s="8"/>
      <c r="BA550" s="8"/>
      <c r="BB550" s="8"/>
      <c r="BC550" s="8"/>
      <c r="BD550" s="8"/>
      <c r="BE550" s="8"/>
      <c r="BF550" s="8"/>
      <c r="BG550" s="8"/>
      <c r="BH550" s="8"/>
      <c r="BI550" s="8"/>
      <c r="BJ550" s="8"/>
      <c r="BK550" s="8"/>
      <c r="BL550" s="8"/>
      <c r="BM550" s="8"/>
      <c r="BN550" s="8"/>
      <c r="BO550" s="8"/>
      <c r="BP550" s="7"/>
      <c r="BQ550" s="8"/>
      <c r="BR550" s="8"/>
      <c r="BS550" s="7"/>
      <c r="BT550" s="8"/>
      <c r="BU550" s="8"/>
    </row>
    <row r="551" spans="2:73" s="2" customFormat="1" x14ac:dyDescent="0.25">
      <c r="B551" s="3"/>
      <c r="C551" s="4"/>
      <c r="D551" s="5"/>
      <c r="E551" s="5"/>
      <c r="F551" s="4"/>
      <c r="G551" s="6"/>
      <c r="H551" s="6"/>
      <c r="L551" s="6"/>
      <c r="O551" s="6"/>
      <c r="R551" s="6"/>
      <c r="V551" s="7"/>
      <c r="W551" s="7"/>
      <c r="X551" s="8"/>
      <c r="Y551" s="8"/>
      <c r="Z551" s="8"/>
      <c r="AA551" s="8"/>
      <c r="AB551" s="8"/>
      <c r="AC551" s="7"/>
      <c r="AD551" s="8"/>
      <c r="AE551" s="8"/>
      <c r="AF551" s="7"/>
      <c r="AG551" s="8"/>
      <c r="AH551" s="8"/>
      <c r="AI551" s="8"/>
      <c r="AJ551" s="8"/>
      <c r="AK551" s="8"/>
      <c r="AL551" s="8"/>
      <c r="AM551" s="7"/>
      <c r="AN551" s="8"/>
      <c r="AO551" s="8"/>
      <c r="AP551" s="8"/>
      <c r="AQ551" s="7"/>
      <c r="AR551" s="8"/>
      <c r="AS551" s="8"/>
      <c r="AT551" s="8"/>
      <c r="AU551" s="8"/>
      <c r="AV551" s="8"/>
      <c r="AW551" s="8"/>
      <c r="AX551" s="7"/>
      <c r="AY551" s="8"/>
      <c r="AZ551" s="8"/>
      <c r="BA551" s="8"/>
      <c r="BB551" s="8"/>
      <c r="BC551" s="8"/>
      <c r="BD551" s="8"/>
      <c r="BE551" s="8"/>
      <c r="BF551" s="8"/>
      <c r="BG551" s="8"/>
      <c r="BH551" s="8"/>
      <c r="BI551" s="8"/>
      <c r="BJ551" s="8"/>
      <c r="BK551" s="8"/>
      <c r="BL551" s="8"/>
      <c r="BM551" s="8"/>
      <c r="BN551" s="8"/>
      <c r="BO551" s="8"/>
      <c r="BP551" s="7"/>
      <c r="BQ551" s="8"/>
      <c r="BR551" s="8"/>
      <c r="BS551" s="7"/>
      <c r="BT551" s="8"/>
      <c r="BU551" s="8"/>
    </row>
    <row r="552" spans="2:73" s="2" customFormat="1" x14ac:dyDescent="0.25">
      <c r="B552" s="3"/>
      <c r="C552" s="4"/>
      <c r="D552" s="5"/>
      <c r="E552" s="5"/>
      <c r="F552" s="4"/>
      <c r="G552" s="6"/>
      <c r="H552" s="6"/>
      <c r="L552" s="6"/>
      <c r="O552" s="6"/>
      <c r="R552" s="6"/>
      <c r="V552" s="7"/>
      <c r="W552" s="7"/>
      <c r="X552" s="8"/>
      <c r="Y552" s="8"/>
      <c r="Z552" s="8"/>
      <c r="AA552" s="8"/>
      <c r="AB552" s="8"/>
      <c r="AC552" s="7"/>
      <c r="AD552" s="8"/>
      <c r="AE552" s="8"/>
      <c r="AF552" s="7"/>
      <c r="AG552" s="8"/>
      <c r="AH552" s="8"/>
      <c r="AI552" s="8"/>
      <c r="AJ552" s="8"/>
      <c r="AK552" s="8"/>
      <c r="AL552" s="8"/>
      <c r="AM552" s="7"/>
      <c r="AN552" s="8"/>
      <c r="AO552" s="8"/>
      <c r="AP552" s="8"/>
      <c r="AQ552" s="7"/>
      <c r="AR552" s="8"/>
      <c r="AS552" s="8"/>
      <c r="AT552" s="8"/>
      <c r="AU552" s="8"/>
      <c r="AV552" s="8"/>
      <c r="AW552" s="8"/>
      <c r="AX552" s="7"/>
      <c r="AY552" s="8"/>
      <c r="AZ552" s="8"/>
      <c r="BA552" s="8"/>
      <c r="BB552" s="8"/>
      <c r="BC552" s="8"/>
      <c r="BD552" s="8"/>
      <c r="BE552" s="8"/>
      <c r="BF552" s="8"/>
      <c r="BG552" s="8"/>
      <c r="BH552" s="8"/>
      <c r="BI552" s="8"/>
      <c r="BJ552" s="8"/>
      <c r="BK552" s="8"/>
      <c r="BL552" s="8"/>
      <c r="BM552" s="8"/>
      <c r="BN552" s="8"/>
      <c r="BO552" s="8"/>
      <c r="BP552" s="7"/>
      <c r="BQ552" s="8"/>
      <c r="BR552" s="8"/>
      <c r="BS552" s="7"/>
      <c r="BT552" s="8"/>
      <c r="BU552" s="8"/>
    </row>
    <row r="553" spans="2:73" s="2" customFormat="1" x14ac:dyDescent="0.25">
      <c r="B553" s="3"/>
      <c r="C553" s="4"/>
      <c r="D553" s="5"/>
      <c r="E553" s="5"/>
      <c r="F553" s="4"/>
      <c r="G553" s="6"/>
      <c r="H553" s="6"/>
      <c r="L553" s="6"/>
      <c r="O553" s="6"/>
      <c r="R553" s="6"/>
      <c r="V553" s="7"/>
      <c r="W553" s="7"/>
      <c r="X553" s="8"/>
      <c r="Y553" s="8"/>
      <c r="Z553" s="8"/>
      <c r="AA553" s="8"/>
      <c r="AB553" s="8"/>
      <c r="AC553" s="7"/>
      <c r="AD553" s="8"/>
      <c r="AE553" s="8"/>
      <c r="AF553" s="7"/>
      <c r="AG553" s="8"/>
      <c r="AH553" s="8"/>
      <c r="AI553" s="8"/>
      <c r="AJ553" s="8"/>
      <c r="AK553" s="8"/>
      <c r="AL553" s="8"/>
      <c r="AM553" s="7"/>
      <c r="AN553" s="8"/>
      <c r="AO553" s="8"/>
      <c r="AP553" s="8"/>
      <c r="AQ553" s="7"/>
      <c r="AR553" s="8"/>
      <c r="AS553" s="8"/>
      <c r="AT553" s="8"/>
      <c r="AU553" s="8"/>
      <c r="AV553" s="8"/>
      <c r="AW553" s="8"/>
      <c r="AX553" s="7"/>
      <c r="AY553" s="8"/>
      <c r="AZ553" s="8"/>
      <c r="BA553" s="8"/>
      <c r="BB553" s="8"/>
      <c r="BC553" s="8"/>
      <c r="BD553" s="8"/>
      <c r="BE553" s="8"/>
      <c r="BF553" s="8"/>
      <c r="BG553" s="8"/>
      <c r="BH553" s="8"/>
      <c r="BI553" s="8"/>
      <c r="BJ553" s="8"/>
      <c r="BK553" s="8"/>
      <c r="BL553" s="8"/>
      <c r="BM553" s="8"/>
      <c r="BN553" s="8"/>
      <c r="BO553" s="8"/>
      <c r="BP553" s="7"/>
      <c r="BQ553" s="8"/>
      <c r="BR553" s="8"/>
      <c r="BS553" s="7"/>
      <c r="BT553" s="8"/>
      <c r="BU553" s="8"/>
    </row>
    <row r="554" spans="2:73" s="2" customFormat="1" x14ac:dyDescent="0.25">
      <c r="B554" s="3"/>
      <c r="C554" s="4"/>
      <c r="D554" s="5"/>
      <c r="E554" s="5"/>
      <c r="F554" s="4"/>
      <c r="G554" s="6"/>
      <c r="H554" s="6"/>
      <c r="L554" s="6"/>
      <c r="O554" s="6"/>
      <c r="R554" s="6"/>
      <c r="V554" s="7"/>
      <c r="W554" s="7"/>
      <c r="X554" s="8"/>
      <c r="Y554" s="8"/>
      <c r="Z554" s="8"/>
      <c r="AA554" s="8"/>
      <c r="AB554" s="8"/>
      <c r="AC554" s="7"/>
      <c r="AD554" s="8"/>
      <c r="AE554" s="8"/>
      <c r="AF554" s="7"/>
      <c r="AG554" s="8"/>
      <c r="AH554" s="8"/>
      <c r="AI554" s="8"/>
      <c r="AJ554" s="8"/>
      <c r="AK554" s="8"/>
      <c r="AL554" s="8"/>
      <c r="AM554" s="7"/>
      <c r="AN554" s="8"/>
      <c r="AO554" s="8"/>
      <c r="AP554" s="8"/>
      <c r="AQ554" s="7"/>
      <c r="AR554" s="8"/>
      <c r="AS554" s="8"/>
      <c r="AT554" s="8"/>
      <c r="AU554" s="8"/>
      <c r="AV554" s="8"/>
      <c r="AW554" s="8"/>
      <c r="AX554" s="7"/>
      <c r="AY554" s="8"/>
      <c r="AZ554" s="8"/>
      <c r="BA554" s="8"/>
      <c r="BB554" s="8"/>
      <c r="BC554" s="8"/>
      <c r="BD554" s="8"/>
      <c r="BE554" s="8"/>
      <c r="BF554" s="8"/>
      <c r="BG554" s="8"/>
      <c r="BH554" s="8"/>
      <c r="BI554" s="8"/>
      <c r="BJ554" s="8"/>
      <c r="BK554" s="8"/>
      <c r="BL554" s="8"/>
      <c r="BM554" s="8"/>
      <c r="BN554" s="8"/>
      <c r="BO554" s="8"/>
      <c r="BP554" s="7"/>
      <c r="BQ554" s="8"/>
      <c r="BR554" s="8"/>
      <c r="BS554" s="7"/>
      <c r="BT554" s="8"/>
      <c r="BU554" s="8"/>
    </row>
    <row r="555" spans="2:73" s="2" customFormat="1" x14ac:dyDescent="0.25">
      <c r="B555" s="3"/>
      <c r="C555" s="4"/>
      <c r="D555" s="5"/>
      <c r="E555" s="5"/>
      <c r="F555" s="4"/>
      <c r="G555" s="6"/>
      <c r="H555" s="6"/>
      <c r="L555" s="6"/>
      <c r="O555" s="6"/>
      <c r="R555" s="6"/>
      <c r="V555" s="7"/>
      <c r="W555" s="7"/>
      <c r="X555" s="8"/>
      <c r="Y555" s="8"/>
      <c r="Z555" s="8"/>
      <c r="AA555" s="8"/>
      <c r="AB555" s="8"/>
      <c r="AC555" s="7"/>
      <c r="AD555" s="8"/>
      <c r="AE555" s="8"/>
      <c r="AF555" s="7"/>
      <c r="AG555" s="8"/>
      <c r="AH555" s="8"/>
      <c r="AI555" s="8"/>
      <c r="AJ555" s="8"/>
      <c r="AK555" s="8"/>
      <c r="AL555" s="8"/>
      <c r="AM555" s="7"/>
      <c r="AN555" s="8"/>
      <c r="AO555" s="8"/>
      <c r="AP555" s="8"/>
      <c r="AQ555" s="7"/>
      <c r="AR555" s="8"/>
      <c r="AS555" s="8"/>
      <c r="AT555" s="8"/>
      <c r="AU555" s="8"/>
      <c r="AV555" s="8"/>
      <c r="AW555" s="8"/>
      <c r="AX555" s="7"/>
      <c r="AY555" s="8"/>
      <c r="AZ555" s="8"/>
      <c r="BA555" s="8"/>
      <c r="BB555" s="8"/>
      <c r="BC555" s="8"/>
      <c r="BD555" s="8"/>
      <c r="BE555" s="8"/>
      <c r="BF555" s="8"/>
      <c r="BG555" s="8"/>
      <c r="BH555" s="8"/>
      <c r="BI555" s="8"/>
      <c r="BJ555" s="8"/>
      <c r="BK555" s="8"/>
      <c r="BL555" s="8"/>
      <c r="BM555" s="8"/>
      <c r="BN555" s="8"/>
      <c r="BO555" s="8"/>
      <c r="BP555" s="7"/>
      <c r="BQ555" s="8"/>
      <c r="BR555" s="8"/>
      <c r="BS555" s="7"/>
      <c r="BT555" s="8"/>
      <c r="BU555" s="8"/>
    </row>
    <row r="556" spans="2:73" s="2" customFormat="1" x14ac:dyDescent="0.25">
      <c r="B556" s="3"/>
      <c r="C556" s="4"/>
      <c r="D556" s="5"/>
      <c r="E556" s="5"/>
      <c r="F556" s="4"/>
      <c r="G556" s="6"/>
      <c r="H556" s="6"/>
      <c r="L556" s="6"/>
      <c r="O556" s="6"/>
      <c r="R556" s="6"/>
      <c r="V556" s="7"/>
      <c r="W556" s="7"/>
      <c r="X556" s="8"/>
      <c r="Y556" s="8"/>
      <c r="Z556" s="8"/>
      <c r="AA556" s="8"/>
      <c r="AB556" s="8"/>
      <c r="AC556" s="7"/>
      <c r="AD556" s="8"/>
      <c r="AE556" s="8"/>
      <c r="AF556" s="7"/>
      <c r="AG556" s="8"/>
      <c r="AH556" s="8"/>
      <c r="AI556" s="8"/>
      <c r="AJ556" s="8"/>
      <c r="AK556" s="8"/>
      <c r="AL556" s="8"/>
      <c r="AM556" s="7"/>
      <c r="AN556" s="8"/>
      <c r="AO556" s="8"/>
      <c r="AP556" s="8"/>
      <c r="AQ556" s="7"/>
      <c r="AR556" s="8"/>
      <c r="AS556" s="8"/>
      <c r="AT556" s="8"/>
      <c r="AU556" s="8"/>
      <c r="AV556" s="8"/>
      <c r="AW556" s="8"/>
      <c r="AX556" s="7"/>
      <c r="AY556" s="8"/>
      <c r="AZ556" s="8"/>
      <c r="BA556" s="8"/>
      <c r="BB556" s="8"/>
      <c r="BC556" s="8"/>
      <c r="BD556" s="8"/>
      <c r="BE556" s="8"/>
      <c r="BF556" s="8"/>
      <c r="BG556" s="8"/>
      <c r="BH556" s="8"/>
      <c r="BI556" s="8"/>
      <c r="BJ556" s="8"/>
      <c r="BK556" s="8"/>
      <c r="BL556" s="8"/>
      <c r="BM556" s="8"/>
      <c r="BN556" s="8"/>
      <c r="BO556" s="8"/>
      <c r="BP556" s="7"/>
      <c r="BQ556" s="8"/>
      <c r="BR556" s="8"/>
      <c r="BS556" s="7"/>
      <c r="BT556" s="8"/>
      <c r="BU556" s="8"/>
    </row>
    <row r="557" spans="2:73" s="2" customFormat="1" x14ac:dyDescent="0.25">
      <c r="B557" s="3"/>
      <c r="C557" s="4"/>
      <c r="D557" s="5"/>
      <c r="E557" s="5"/>
      <c r="F557" s="4"/>
      <c r="G557" s="6"/>
      <c r="H557" s="6"/>
      <c r="L557" s="6"/>
      <c r="O557" s="6"/>
      <c r="R557" s="6"/>
      <c r="V557" s="7"/>
      <c r="W557" s="7"/>
      <c r="X557" s="8"/>
      <c r="Y557" s="8"/>
      <c r="Z557" s="8"/>
      <c r="AA557" s="8"/>
      <c r="AB557" s="8"/>
      <c r="AC557" s="7"/>
      <c r="AD557" s="8"/>
      <c r="AE557" s="8"/>
      <c r="AF557" s="7"/>
      <c r="AG557" s="8"/>
      <c r="AH557" s="8"/>
      <c r="AI557" s="8"/>
      <c r="AJ557" s="8"/>
      <c r="AK557" s="8"/>
      <c r="AL557" s="8"/>
      <c r="AM557" s="7"/>
      <c r="AN557" s="8"/>
      <c r="AO557" s="8"/>
      <c r="AP557" s="8"/>
      <c r="AQ557" s="7"/>
      <c r="AR557" s="8"/>
      <c r="AS557" s="8"/>
      <c r="AT557" s="8"/>
      <c r="AU557" s="8"/>
      <c r="AV557" s="8"/>
      <c r="AW557" s="8"/>
      <c r="AX557" s="7"/>
      <c r="AY557" s="8"/>
      <c r="AZ557" s="8"/>
      <c r="BA557" s="8"/>
      <c r="BB557" s="8"/>
      <c r="BC557" s="8"/>
      <c r="BD557" s="8"/>
      <c r="BE557" s="8"/>
      <c r="BF557" s="8"/>
      <c r="BG557" s="8"/>
      <c r="BH557" s="8"/>
      <c r="BI557" s="8"/>
      <c r="BJ557" s="8"/>
      <c r="BK557" s="8"/>
      <c r="BL557" s="8"/>
      <c r="BM557" s="8"/>
      <c r="BN557" s="8"/>
      <c r="BO557" s="8"/>
      <c r="BP557" s="7"/>
      <c r="BQ557" s="8"/>
      <c r="BR557" s="8"/>
      <c r="BS557" s="7"/>
      <c r="BT557" s="8"/>
      <c r="BU557" s="8"/>
    </row>
    <row r="558" spans="2:73" s="2" customFormat="1" x14ac:dyDescent="0.25">
      <c r="B558" s="3"/>
      <c r="C558" s="4"/>
      <c r="D558" s="5"/>
      <c r="E558" s="5"/>
      <c r="F558" s="4"/>
      <c r="G558" s="6"/>
      <c r="H558" s="6"/>
      <c r="L558" s="6"/>
      <c r="O558" s="6"/>
      <c r="R558" s="6"/>
      <c r="V558" s="7"/>
      <c r="W558" s="7"/>
      <c r="X558" s="8"/>
      <c r="Y558" s="8"/>
      <c r="Z558" s="8"/>
      <c r="AA558" s="8"/>
      <c r="AB558" s="8"/>
      <c r="AC558" s="7"/>
      <c r="AD558" s="8"/>
      <c r="AE558" s="8"/>
      <c r="AF558" s="7"/>
      <c r="AG558" s="8"/>
      <c r="AH558" s="8"/>
      <c r="AI558" s="8"/>
      <c r="AJ558" s="8"/>
      <c r="AK558" s="8"/>
      <c r="AL558" s="8"/>
      <c r="AM558" s="7"/>
      <c r="AN558" s="8"/>
      <c r="AO558" s="8"/>
      <c r="AP558" s="8"/>
      <c r="AQ558" s="7"/>
      <c r="AR558" s="8"/>
      <c r="AS558" s="8"/>
      <c r="AT558" s="8"/>
      <c r="AU558" s="8"/>
      <c r="AV558" s="8"/>
      <c r="AW558" s="8"/>
      <c r="AX558" s="7"/>
      <c r="AY558" s="8"/>
      <c r="AZ558" s="8"/>
      <c r="BA558" s="8"/>
      <c r="BB558" s="8"/>
      <c r="BC558" s="8"/>
      <c r="BD558" s="8"/>
      <c r="BE558" s="8"/>
      <c r="BF558" s="8"/>
      <c r="BG558" s="8"/>
      <c r="BH558" s="8"/>
      <c r="BI558" s="8"/>
      <c r="BJ558" s="8"/>
      <c r="BK558" s="8"/>
      <c r="BL558" s="8"/>
      <c r="BM558" s="8"/>
      <c r="BN558" s="8"/>
      <c r="BO558" s="8"/>
      <c r="BP558" s="7"/>
      <c r="BQ558" s="8"/>
      <c r="BR558" s="8"/>
      <c r="BS558" s="7"/>
      <c r="BT558" s="8"/>
      <c r="BU558" s="8"/>
    </row>
    <row r="559" spans="2:73" s="2" customFormat="1" x14ac:dyDescent="0.25">
      <c r="B559" s="3"/>
      <c r="C559" s="4"/>
      <c r="D559" s="5"/>
      <c r="E559" s="5"/>
      <c r="F559" s="4"/>
      <c r="G559" s="6"/>
      <c r="H559" s="6"/>
      <c r="L559" s="6"/>
      <c r="O559" s="6"/>
      <c r="R559" s="6"/>
      <c r="V559" s="7"/>
      <c r="W559" s="7"/>
      <c r="X559" s="8"/>
      <c r="Y559" s="8"/>
      <c r="Z559" s="8"/>
      <c r="AA559" s="8"/>
      <c r="AB559" s="8"/>
      <c r="AC559" s="7"/>
      <c r="AD559" s="8"/>
      <c r="AE559" s="8"/>
      <c r="AF559" s="7"/>
      <c r="AG559" s="8"/>
      <c r="AH559" s="8"/>
      <c r="AI559" s="8"/>
      <c r="AJ559" s="8"/>
      <c r="AK559" s="8"/>
      <c r="AL559" s="8"/>
      <c r="AM559" s="7"/>
      <c r="AN559" s="8"/>
      <c r="AO559" s="8"/>
      <c r="AP559" s="8"/>
      <c r="AQ559" s="7"/>
      <c r="AR559" s="8"/>
      <c r="AS559" s="8"/>
      <c r="AT559" s="8"/>
      <c r="AU559" s="8"/>
      <c r="AV559" s="8"/>
      <c r="AW559" s="8"/>
      <c r="AX559" s="7"/>
      <c r="AY559" s="8"/>
      <c r="AZ559" s="8"/>
      <c r="BA559" s="8"/>
      <c r="BB559" s="8"/>
      <c r="BC559" s="8"/>
      <c r="BD559" s="8"/>
      <c r="BE559" s="8"/>
      <c r="BF559" s="8"/>
      <c r="BG559" s="8"/>
      <c r="BH559" s="8"/>
      <c r="BI559" s="8"/>
      <c r="BJ559" s="8"/>
      <c r="BK559" s="8"/>
      <c r="BL559" s="8"/>
      <c r="BM559" s="8"/>
      <c r="BN559" s="8"/>
      <c r="BO559" s="8"/>
      <c r="BP559" s="7"/>
      <c r="BQ559" s="8"/>
      <c r="BR559" s="8"/>
      <c r="BS559" s="7"/>
      <c r="BT559" s="8"/>
      <c r="BU559" s="8"/>
    </row>
    <row r="560" spans="2:73" s="2" customFormat="1" x14ac:dyDescent="0.25">
      <c r="B560" s="3"/>
      <c r="C560" s="4"/>
      <c r="D560" s="5"/>
      <c r="E560" s="5"/>
      <c r="F560" s="4"/>
      <c r="G560" s="6"/>
      <c r="H560" s="6"/>
      <c r="L560" s="6"/>
      <c r="O560" s="6"/>
      <c r="R560" s="6"/>
      <c r="V560" s="7"/>
      <c r="W560" s="7"/>
      <c r="X560" s="8"/>
      <c r="Y560" s="8"/>
      <c r="Z560" s="8"/>
      <c r="AA560" s="8"/>
      <c r="AB560" s="8"/>
      <c r="AC560" s="7"/>
      <c r="AD560" s="8"/>
      <c r="AE560" s="8"/>
      <c r="AF560" s="7"/>
      <c r="AG560" s="8"/>
      <c r="AH560" s="8"/>
      <c r="AI560" s="8"/>
      <c r="AJ560" s="8"/>
      <c r="AK560" s="8"/>
      <c r="AL560" s="8"/>
      <c r="AM560" s="7"/>
      <c r="AN560" s="8"/>
      <c r="AO560" s="8"/>
      <c r="AP560" s="8"/>
      <c r="AQ560" s="7"/>
      <c r="AR560" s="8"/>
      <c r="AS560" s="8"/>
      <c r="AT560" s="8"/>
      <c r="AU560" s="8"/>
      <c r="AV560" s="8"/>
      <c r="AW560" s="8"/>
      <c r="AX560" s="7"/>
      <c r="AY560" s="8"/>
      <c r="AZ560" s="8"/>
      <c r="BA560" s="8"/>
      <c r="BB560" s="8"/>
      <c r="BC560" s="8"/>
      <c r="BD560" s="8"/>
      <c r="BE560" s="8"/>
      <c r="BF560" s="8"/>
      <c r="BG560" s="8"/>
      <c r="BH560" s="8"/>
      <c r="BI560" s="8"/>
      <c r="BJ560" s="8"/>
      <c r="BK560" s="8"/>
      <c r="BL560" s="8"/>
      <c r="BM560" s="8"/>
      <c r="BN560" s="8"/>
      <c r="BO560" s="8"/>
      <c r="BP560" s="7"/>
      <c r="BQ560" s="8"/>
      <c r="BR560" s="8"/>
      <c r="BS560" s="7"/>
      <c r="BT560" s="8"/>
      <c r="BU560" s="8"/>
    </row>
    <row r="561" spans="2:73" s="2" customFormat="1" x14ac:dyDescent="0.25">
      <c r="B561" s="3"/>
      <c r="C561" s="4"/>
      <c r="D561" s="5"/>
      <c r="E561" s="5"/>
      <c r="F561" s="4"/>
      <c r="G561" s="6"/>
      <c r="H561" s="6"/>
      <c r="L561" s="6"/>
      <c r="O561" s="6"/>
      <c r="R561" s="6"/>
      <c r="V561" s="7"/>
      <c r="W561" s="7"/>
      <c r="X561" s="8"/>
      <c r="Y561" s="8"/>
      <c r="Z561" s="8"/>
      <c r="AA561" s="8"/>
      <c r="AB561" s="8"/>
      <c r="AC561" s="7"/>
      <c r="AD561" s="8"/>
      <c r="AE561" s="8"/>
      <c r="AF561" s="7"/>
      <c r="AG561" s="8"/>
      <c r="AH561" s="8"/>
      <c r="AI561" s="8"/>
      <c r="AJ561" s="8"/>
      <c r="AK561" s="8"/>
      <c r="AL561" s="8"/>
      <c r="AM561" s="7"/>
      <c r="AN561" s="8"/>
      <c r="AO561" s="8"/>
      <c r="AP561" s="8"/>
      <c r="AQ561" s="7"/>
      <c r="AR561" s="8"/>
      <c r="AS561" s="8"/>
      <c r="AT561" s="8"/>
      <c r="AU561" s="8"/>
      <c r="AV561" s="8"/>
      <c r="AW561" s="8"/>
      <c r="AX561" s="7"/>
      <c r="AY561" s="8"/>
      <c r="AZ561" s="8"/>
      <c r="BA561" s="8"/>
      <c r="BB561" s="8"/>
      <c r="BC561" s="8"/>
      <c r="BD561" s="8"/>
      <c r="BE561" s="8"/>
      <c r="BF561" s="8"/>
      <c r="BG561" s="8"/>
      <c r="BH561" s="8"/>
      <c r="BI561" s="8"/>
      <c r="BJ561" s="8"/>
      <c r="BK561" s="8"/>
      <c r="BL561" s="8"/>
      <c r="BM561" s="8"/>
      <c r="BN561" s="8"/>
      <c r="BO561" s="8"/>
      <c r="BP561" s="7"/>
      <c r="BQ561" s="8"/>
      <c r="BR561" s="8"/>
      <c r="BS561" s="7"/>
      <c r="BT561" s="8"/>
      <c r="BU561" s="8"/>
    </row>
    <row r="562" spans="2:73" s="2" customFormat="1" x14ac:dyDescent="0.25">
      <c r="B562" s="3"/>
      <c r="C562" s="4"/>
      <c r="D562" s="5"/>
      <c r="E562" s="5"/>
      <c r="F562" s="4"/>
      <c r="G562" s="6"/>
      <c r="H562" s="6"/>
      <c r="L562" s="6"/>
      <c r="O562" s="6"/>
      <c r="R562" s="6"/>
      <c r="V562" s="7"/>
      <c r="W562" s="7"/>
      <c r="X562" s="8"/>
      <c r="Y562" s="8"/>
      <c r="Z562" s="8"/>
      <c r="AA562" s="8"/>
      <c r="AB562" s="8"/>
      <c r="AC562" s="7"/>
      <c r="AD562" s="8"/>
      <c r="AE562" s="8"/>
      <c r="AF562" s="7"/>
      <c r="AG562" s="8"/>
      <c r="AH562" s="8"/>
      <c r="AI562" s="8"/>
      <c r="AJ562" s="8"/>
      <c r="AK562" s="8"/>
      <c r="AL562" s="8"/>
      <c r="AM562" s="7"/>
      <c r="AN562" s="8"/>
      <c r="AO562" s="8"/>
      <c r="AP562" s="8"/>
      <c r="AQ562" s="7"/>
      <c r="AR562" s="8"/>
      <c r="AS562" s="8"/>
      <c r="AT562" s="8"/>
      <c r="AU562" s="8"/>
      <c r="AV562" s="8"/>
      <c r="AW562" s="8"/>
      <c r="AX562" s="7"/>
      <c r="AY562" s="8"/>
      <c r="AZ562" s="8"/>
      <c r="BA562" s="8"/>
      <c r="BB562" s="8"/>
      <c r="BC562" s="8"/>
      <c r="BD562" s="8"/>
      <c r="BE562" s="8"/>
      <c r="BF562" s="8"/>
      <c r="BG562" s="8"/>
      <c r="BH562" s="8"/>
      <c r="BI562" s="8"/>
      <c r="BJ562" s="8"/>
      <c r="BK562" s="8"/>
      <c r="BL562" s="8"/>
      <c r="BM562" s="8"/>
      <c r="BN562" s="8"/>
      <c r="BO562" s="8"/>
      <c r="BP562" s="7"/>
      <c r="BQ562" s="8"/>
      <c r="BR562" s="8"/>
      <c r="BS562" s="7"/>
      <c r="BT562" s="8"/>
      <c r="BU562" s="8"/>
    </row>
    <row r="563" spans="2:73" s="2" customFormat="1" x14ac:dyDescent="0.25">
      <c r="B563" s="3"/>
      <c r="C563" s="4"/>
      <c r="D563" s="5"/>
      <c r="E563" s="5"/>
      <c r="F563" s="4"/>
      <c r="G563" s="6"/>
      <c r="H563" s="6"/>
      <c r="L563" s="6"/>
      <c r="O563" s="6"/>
      <c r="R563" s="6"/>
      <c r="V563" s="7"/>
      <c r="W563" s="7"/>
      <c r="X563" s="8"/>
      <c r="Y563" s="8"/>
      <c r="Z563" s="8"/>
      <c r="AA563" s="8"/>
      <c r="AB563" s="8"/>
      <c r="AC563" s="7"/>
      <c r="AD563" s="8"/>
      <c r="AE563" s="8"/>
      <c r="AF563" s="7"/>
      <c r="AG563" s="8"/>
      <c r="AH563" s="8"/>
      <c r="AI563" s="8"/>
      <c r="AJ563" s="8"/>
      <c r="AK563" s="8"/>
      <c r="AL563" s="8"/>
      <c r="AM563" s="7"/>
      <c r="AN563" s="8"/>
      <c r="AO563" s="8"/>
      <c r="AP563" s="8"/>
      <c r="AQ563" s="7"/>
      <c r="AR563" s="8"/>
      <c r="AS563" s="8"/>
      <c r="AT563" s="8"/>
      <c r="AU563" s="8"/>
      <c r="AV563" s="8"/>
      <c r="AW563" s="8"/>
      <c r="AX563" s="7"/>
      <c r="AY563" s="8"/>
      <c r="AZ563" s="8"/>
      <c r="BA563" s="8"/>
      <c r="BB563" s="8"/>
      <c r="BC563" s="8"/>
      <c r="BD563" s="8"/>
      <c r="BE563" s="8"/>
      <c r="BF563" s="8"/>
      <c r="BG563" s="8"/>
      <c r="BH563" s="8"/>
      <c r="BI563" s="8"/>
      <c r="BJ563" s="8"/>
      <c r="BK563" s="8"/>
      <c r="BL563" s="8"/>
      <c r="BM563" s="8"/>
      <c r="BN563" s="8"/>
      <c r="BO563" s="8"/>
      <c r="BP563" s="7"/>
      <c r="BQ563" s="8"/>
      <c r="BR563" s="8"/>
      <c r="BS563" s="7"/>
      <c r="BT563" s="8"/>
      <c r="BU563" s="8"/>
    </row>
    <row r="564" spans="2:73" s="2" customFormat="1" x14ac:dyDescent="0.25">
      <c r="B564" s="3"/>
      <c r="C564" s="4"/>
      <c r="D564" s="5"/>
      <c r="E564" s="5"/>
      <c r="F564" s="4"/>
      <c r="G564" s="6"/>
      <c r="H564" s="6"/>
      <c r="L564" s="6"/>
      <c r="O564" s="6"/>
      <c r="R564" s="6"/>
      <c r="V564" s="7"/>
      <c r="W564" s="7"/>
      <c r="X564" s="8"/>
      <c r="Y564" s="8"/>
      <c r="Z564" s="8"/>
      <c r="AA564" s="8"/>
      <c r="AB564" s="8"/>
      <c r="AC564" s="7"/>
      <c r="AD564" s="8"/>
      <c r="AE564" s="8"/>
      <c r="AF564" s="7"/>
      <c r="AG564" s="8"/>
      <c r="AH564" s="8"/>
      <c r="AI564" s="8"/>
      <c r="AJ564" s="8"/>
      <c r="AK564" s="8"/>
      <c r="AL564" s="8"/>
      <c r="AM564" s="7"/>
      <c r="AN564" s="8"/>
      <c r="AO564" s="8"/>
      <c r="AP564" s="8"/>
      <c r="AQ564" s="7"/>
      <c r="AR564" s="8"/>
      <c r="AS564" s="8"/>
      <c r="AT564" s="8"/>
      <c r="AU564" s="8"/>
      <c r="AV564" s="8"/>
      <c r="AW564" s="8"/>
      <c r="AX564" s="7"/>
      <c r="AY564" s="8"/>
      <c r="AZ564" s="8"/>
      <c r="BA564" s="8"/>
      <c r="BB564" s="8"/>
      <c r="BC564" s="8"/>
      <c r="BD564" s="8"/>
      <c r="BE564" s="8"/>
      <c r="BF564" s="8"/>
      <c r="BG564" s="8"/>
      <c r="BH564" s="8"/>
      <c r="BI564" s="8"/>
      <c r="BJ564" s="8"/>
      <c r="BK564" s="8"/>
      <c r="BL564" s="8"/>
      <c r="BM564" s="8"/>
      <c r="BN564" s="8"/>
      <c r="BO564" s="8"/>
      <c r="BP564" s="7"/>
      <c r="BQ564" s="8"/>
      <c r="BR564" s="8"/>
      <c r="BS564" s="7"/>
      <c r="BT564" s="8"/>
      <c r="BU564" s="8"/>
    </row>
    <row r="565" spans="2:73" s="2" customFormat="1" x14ac:dyDescent="0.25">
      <c r="B565" s="3"/>
      <c r="C565" s="4"/>
      <c r="D565" s="5"/>
      <c r="E565" s="5"/>
      <c r="F565" s="4"/>
      <c r="G565" s="6"/>
      <c r="H565" s="6"/>
      <c r="L565" s="6"/>
      <c r="O565" s="6"/>
      <c r="R565" s="6"/>
      <c r="V565" s="7"/>
      <c r="W565" s="7"/>
      <c r="X565" s="8"/>
      <c r="Y565" s="8"/>
      <c r="Z565" s="8"/>
      <c r="AA565" s="8"/>
      <c r="AB565" s="8"/>
      <c r="AC565" s="7"/>
      <c r="AD565" s="8"/>
      <c r="AE565" s="8"/>
      <c r="AF565" s="7"/>
      <c r="AG565" s="8"/>
      <c r="AH565" s="8"/>
      <c r="AI565" s="8"/>
      <c r="AJ565" s="8"/>
      <c r="AK565" s="8"/>
      <c r="AL565" s="8"/>
      <c r="AM565" s="7"/>
      <c r="AN565" s="8"/>
      <c r="AO565" s="8"/>
      <c r="AP565" s="8"/>
      <c r="AQ565" s="7"/>
      <c r="AR565" s="8"/>
      <c r="AS565" s="8"/>
      <c r="AT565" s="8"/>
      <c r="AU565" s="8"/>
      <c r="AV565" s="8"/>
      <c r="AW565" s="8"/>
      <c r="AX565" s="7"/>
      <c r="AY565" s="8"/>
      <c r="AZ565" s="8"/>
      <c r="BA565" s="8"/>
      <c r="BB565" s="8"/>
      <c r="BC565" s="8"/>
      <c r="BD565" s="8"/>
      <c r="BE565" s="8"/>
      <c r="BF565" s="8"/>
      <c r="BG565" s="8"/>
      <c r="BH565" s="8"/>
      <c r="BI565" s="8"/>
      <c r="BJ565" s="8"/>
      <c r="BK565" s="8"/>
      <c r="BL565" s="8"/>
      <c r="BM565" s="8"/>
      <c r="BN565" s="8"/>
      <c r="BO565" s="8"/>
      <c r="BP565" s="7"/>
      <c r="BQ565" s="8"/>
      <c r="BR565" s="8"/>
      <c r="BS565" s="7"/>
      <c r="BT565" s="8"/>
      <c r="BU565" s="8"/>
    </row>
    <row r="566" spans="2:73" s="2" customFormat="1" x14ac:dyDescent="0.25">
      <c r="B566" s="3"/>
      <c r="C566" s="4"/>
      <c r="D566" s="5"/>
      <c r="E566" s="5"/>
      <c r="F566" s="4"/>
      <c r="G566" s="6"/>
      <c r="H566" s="6"/>
      <c r="L566" s="6"/>
      <c r="O566" s="6"/>
      <c r="R566" s="6"/>
      <c r="V566" s="7"/>
      <c r="W566" s="7"/>
      <c r="X566" s="8"/>
      <c r="Y566" s="8"/>
      <c r="Z566" s="8"/>
      <c r="AA566" s="8"/>
      <c r="AB566" s="8"/>
      <c r="AC566" s="7"/>
      <c r="AD566" s="8"/>
      <c r="AE566" s="8"/>
      <c r="AF566" s="7"/>
      <c r="AG566" s="8"/>
      <c r="AH566" s="8"/>
      <c r="AI566" s="8"/>
      <c r="AJ566" s="8"/>
      <c r="AK566" s="8"/>
      <c r="AL566" s="8"/>
      <c r="AM566" s="7"/>
      <c r="AN566" s="8"/>
      <c r="AO566" s="8"/>
      <c r="AP566" s="8"/>
      <c r="AQ566" s="7"/>
      <c r="AR566" s="8"/>
      <c r="AS566" s="8"/>
      <c r="AT566" s="8"/>
      <c r="AU566" s="8"/>
      <c r="AV566" s="8"/>
      <c r="AW566" s="8"/>
      <c r="AX566" s="7"/>
      <c r="AY566" s="8"/>
      <c r="AZ566" s="8"/>
      <c r="BA566" s="8"/>
      <c r="BB566" s="8"/>
      <c r="BC566" s="8"/>
      <c r="BD566" s="8"/>
      <c r="BE566" s="8"/>
      <c r="BF566" s="8"/>
      <c r="BG566" s="8"/>
      <c r="BH566" s="8"/>
      <c r="BI566" s="8"/>
      <c r="BJ566" s="8"/>
      <c r="BK566" s="8"/>
      <c r="BL566" s="8"/>
      <c r="BM566" s="8"/>
      <c r="BN566" s="8"/>
      <c r="BO566" s="8"/>
      <c r="BP566" s="7"/>
      <c r="BQ566" s="8"/>
      <c r="BR566" s="8"/>
      <c r="BS566" s="7"/>
      <c r="BT566" s="8"/>
      <c r="BU566" s="8"/>
    </row>
    <row r="567" spans="2:73" s="2" customFormat="1" x14ac:dyDescent="0.25">
      <c r="B567" s="3"/>
      <c r="C567" s="4"/>
      <c r="D567" s="5"/>
      <c r="E567" s="5"/>
      <c r="F567" s="4"/>
      <c r="G567" s="6"/>
      <c r="H567" s="6"/>
      <c r="L567" s="6"/>
      <c r="O567" s="6"/>
      <c r="R567" s="6"/>
      <c r="V567" s="7"/>
      <c r="W567" s="7"/>
      <c r="X567" s="8"/>
      <c r="Y567" s="8"/>
      <c r="Z567" s="8"/>
      <c r="AA567" s="8"/>
      <c r="AB567" s="8"/>
      <c r="AC567" s="7"/>
      <c r="AD567" s="8"/>
      <c r="AE567" s="8"/>
      <c r="AF567" s="7"/>
      <c r="AG567" s="8"/>
      <c r="AH567" s="8"/>
      <c r="AI567" s="8"/>
      <c r="AJ567" s="8"/>
      <c r="AK567" s="8"/>
      <c r="AL567" s="8"/>
      <c r="AM567" s="7"/>
      <c r="AN567" s="8"/>
      <c r="AO567" s="8"/>
      <c r="AP567" s="8"/>
      <c r="AQ567" s="7"/>
      <c r="AR567" s="8"/>
      <c r="AS567" s="8"/>
      <c r="AT567" s="8"/>
      <c r="AU567" s="8"/>
      <c r="AV567" s="8"/>
      <c r="AW567" s="8"/>
      <c r="AX567" s="7"/>
      <c r="AY567" s="8"/>
      <c r="AZ567" s="8"/>
      <c r="BA567" s="8"/>
      <c r="BB567" s="8"/>
      <c r="BC567" s="8"/>
      <c r="BD567" s="8"/>
      <c r="BE567" s="8"/>
      <c r="BF567" s="8"/>
      <c r="BG567" s="8"/>
      <c r="BH567" s="8"/>
      <c r="BI567" s="8"/>
      <c r="BJ567" s="8"/>
      <c r="BK567" s="8"/>
      <c r="BL567" s="8"/>
      <c r="BM567" s="8"/>
      <c r="BN567" s="8"/>
      <c r="BO567" s="8"/>
      <c r="BP567" s="7"/>
      <c r="BQ567" s="8"/>
      <c r="BR567" s="8"/>
      <c r="BS567" s="7"/>
      <c r="BT567" s="8"/>
      <c r="BU567" s="8"/>
    </row>
    <row r="568" spans="2:73" s="2" customFormat="1" x14ac:dyDescent="0.25">
      <c r="B568" s="3"/>
      <c r="C568" s="4"/>
      <c r="D568" s="5"/>
      <c r="E568" s="5"/>
      <c r="F568" s="4"/>
      <c r="G568" s="6"/>
      <c r="H568" s="6"/>
      <c r="L568" s="6"/>
      <c r="O568" s="6"/>
      <c r="R568" s="6"/>
      <c r="V568" s="7"/>
      <c r="W568" s="7"/>
      <c r="X568" s="8"/>
      <c r="Y568" s="8"/>
      <c r="Z568" s="8"/>
      <c r="AA568" s="8"/>
      <c r="AB568" s="8"/>
      <c r="AC568" s="7"/>
      <c r="AD568" s="8"/>
      <c r="AE568" s="8"/>
      <c r="AF568" s="7"/>
      <c r="AG568" s="8"/>
      <c r="AH568" s="8"/>
      <c r="AI568" s="8"/>
      <c r="AJ568" s="8"/>
      <c r="AK568" s="8"/>
      <c r="AL568" s="8"/>
      <c r="AM568" s="7"/>
      <c r="AN568" s="8"/>
      <c r="AO568" s="8"/>
      <c r="AP568" s="8"/>
      <c r="AQ568" s="7"/>
      <c r="AR568" s="8"/>
      <c r="AS568" s="8"/>
      <c r="AT568" s="8"/>
      <c r="AU568" s="8"/>
      <c r="AV568" s="8"/>
      <c r="AW568" s="8"/>
      <c r="AX568" s="7"/>
      <c r="AY568" s="8"/>
      <c r="AZ568" s="8"/>
      <c r="BA568" s="8"/>
      <c r="BB568" s="8"/>
      <c r="BC568" s="8"/>
      <c r="BD568" s="8"/>
      <c r="BE568" s="8"/>
      <c r="BF568" s="8"/>
      <c r="BG568" s="8"/>
      <c r="BH568" s="8"/>
      <c r="BI568" s="8"/>
      <c r="BJ568" s="8"/>
      <c r="BK568" s="8"/>
      <c r="BL568" s="8"/>
      <c r="BM568" s="8"/>
      <c r="BN568" s="8"/>
      <c r="BO568" s="8"/>
      <c r="BP568" s="7"/>
      <c r="BQ568" s="8"/>
      <c r="BR568" s="8"/>
      <c r="BS568" s="7"/>
      <c r="BT568" s="8"/>
      <c r="BU568" s="8"/>
    </row>
    <row r="569" spans="2:73" s="2" customFormat="1" x14ac:dyDescent="0.25">
      <c r="B569" s="3"/>
      <c r="C569" s="4"/>
      <c r="D569" s="5"/>
      <c r="E569" s="5"/>
      <c r="F569" s="4"/>
      <c r="G569" s="6"/>
      <c r="H569" s="6"/>
      <c r="L569" s="6"/>
      <c r="O569" s="6"/>
      <c r="R569" s="6"/>
      <c r="V569" s="7"/>
      <c r="W569" s="7"/>
      <c r="X569" s="8"/>
      <c r="Y569" s="8"/>
      <c r="Z569" s="8"/>
      <c r="AA569" s="8"/>
      <c r="AB569" s="8"/>
      <c r="AC569" s="7"/>
      <c r="AD569" s="8"/>
      <c r="AE569" s="8"/>
      <c r="AF569" s="7"/>
      <c r="AG569" s="8"/>
      <c r="AH569" s="8"/>
      <c r="AI569" s="8"/>
      <c r="AJ569" s="8"/>
      <c r="AK569" s="8"/>
      <c r="AL569" s="8"/>
      <c r="AM569" s="7"/>
      <c r="AN569" s="8"/>
      <c r="AO569" s="8"/>
      <c r="AP569" s="8"/>
      <c r="AQ569" s="7"/>
      <c r="AR569" s="8"/>
      <c r="AS569" s="8"/>
      <c r="AT569" s="8"/>
      <c r="AU569" s="8"/>
      <c r="AV569" s="8"/>
      <c r="AW569" s="8"/>
      <c r="AX569" s="7"/>
      <c r="AY569" s="8"/>
      <c r="AZ569" s="8"/>
      <c r="BA569" s="8"/>
      <c r="BB569" s="8"/>
      <c r="BC569" s="8"/>
      <c r="BD569" s="8"/>
      <c r="BE569" s="8"/>
      <c r="BF569" s="8"/>
      <c r="BG569" s="8"/>
      <c r="BH569" s="8"/>
      <c r="BI569" s="8"/>
      <c r="BJ569" s="8"/>
      <c r="BK569" s="8"/>
      <c r="BL569" s="8"/>
      <c r="BM569" s="8"/>
      <c r="BN569" s="8"/>
      <c r="BO569" s="8"/>
      <c r="BP569" s="7"/>
      <c r="BQ569" s="8"/>
      <c r="BR569" s="8"/>
      <c r="BS569" s="7"/>
      <c r="BT569" s="8"/>
      <c r="BU569" s="8"/>
    </row>
    <row r="570" spans="2:73" s="2" customFormat="1" x14ac:dyDescent="0.25">
      <c r="B570" s="3"/>
      <c r="C570" s="4"/>
      <c r="D570" s="5"/>
      <c r="E570" s="5"/>
      <c r="F570" s="4"/>
      <c r="G570" s="6"/>
      <c r="H570" s="6"/>
      <c r="L570" s="6"/>
      <c r="O570" s="6"/>
      <c r="R570" s="6"/>
      <c r="V570" s="7"/>
      <c r="W570" s="7"/>
      <c r="X570" s="8"/>
      <c r="Y570" s="8"/>
      <c r="Z570" s="8"/>
      <c r="AA570" s="8"/>
      <c r="AB570" s="8"/>
      <c r="AC570" s="7"/>
      <c r="AD570" s="8"/>
      <c r="AE570" s="8"/>
      <c r="AF570" s="7"/>
      <c r="AG570" s="8"/>
      <c r="AH570" s="8"/>
      <c r="AI570" s="8"/>
      <c r="AJ570" s="8"/>
      <c r="AK570" s="8"/>
      <c r="AL570" s="8"/>
      <c r="AM570" s="7"/>
      <c r="AN570" s="8"/>
      <c r="AO570" s="8"/>
      <c r="AP570" s="8"/>
      <c r="AQ570" s="7"/>
      <c r="AR570" s="8"/>
      <c r="AS570" s="8"/>
      <c r="AT570" s="8"/>
      <c r="AU570" s="8"/>
      <c r="AV570" s="8"/>
      <c r="AW570" s="8"/>
      <c r="AX570" s="7"/>
      <c r="AY570" s="8"/>
      <c r="AZ570" s="8"/>
      <c r="BA570" s="8"/>
      <c r="BB570" s="8"/>
      <c r="BC570" s="8"/>
      <c r="BD570" s="8"/>
      <c r="BE570" s="8"/>
      <c r="BF570" s="8"/>
      <c r="BG570" s="8"/>
      <c r="BH570" s="8"/>
      <c r="BI570" s="8"/>
      <c r="BJ570" s="8"/>
      <c r="BK570" s="8"/>
      <c r="BL570" s="8"/>
      <c r="BM570" s="8"/>
      <c r="BN570" s="8"/>
      <c r="BO570" s="8"/>
      <c r="BP570" s="7"/>
      <c r="BQ570" s="8"/>
      <c r="BR570" s="8"/>
      <c r="BS570" s="7"/>
      <c r="BT570" s="8"/>
      <c r="BU570" s="8"/>
    </row>
    <row r="571" spans="2:73" s="2" customFormat="1" x14ac:dyDescent="0.25">
      <c r="B571" s="3"/>
      <c r="C571" s="4"/>
      <c r="D571" s="5"/>
      <c r="E571" s="5"/>
      <c r="F571" s="4"/>
      <c r="G571" s="6"/>
      <c r="H571" s="6"/>
      <c r="L571" s="6"/>
      <c r="O571" s="6"/>
      <c r="R571" s="6"/>
      <c r="V571" s="7"/>
      <c r="W571" s="7"/>
      <c r="X571" s="8"/>
      <c r="Y571" s="8"/>
      <c r="Z571" s="8"/>
      <c r="AA571" s="8"/>
      <c r="AB571" s="8"/>
      <c r="AC571" s="7"/>
      <c r="AD571" s="8"/>
      <c r="AE571" s="8"/>
      <c r="AF571" s="7"/>
      <c r="AG571" s="8"/>
      <c r="AH571" s="8"/>
      <c r="AI571" s="8"/>
      <c r="AJ571" s="8"/>
      <c r="AK571" s="8"/>
      <c r="AL571" s="8"/>
      <c r="AM571" s="7"/>
      <c r="AN571" s="8"/>
      <c r="AO571" s="8"/>
      <c r="AP571" s="8"/>
      <c r="AQ571" s="7"/>
      <c r="AR571" s="8"/>
      <c r="AS571" s="8"/>
      <c r="AT571" s="8"/>
      <c r="AU571" s="8"/>
      <c r="AV571" s="8"/>
      <c r="AW571" s="8"/>
      <c r="AX571" s="7"/>
      <c r="AY571" s="8"/>
      <c r="AZ571" s="8"/>
      <c r="BA571" s="8"/>
      <c r="BB571" s="8"/>
      <c r="BC571" s="8"/>
      <c r="BD571" s="8"/>
      <c r="BE571" s="8"/>
      <c r="BF571" s="8"/>
      <c r="BG571" s="8"/>
      <c r="BH571" s="8"/>
      <c r="BI571" s="8"/>
      <c r="BJ571" s="8"/>
      <c r="BK571" s="8"/>
      <c r="BL571" s="8"/>
      <c r="BM571" s="8"/>
      <c r="BN571" s="8"/>
      <c r="BO571" s="8"/>
      <c r="BP571" s="7"/>
      <c r="BQ571" s="8"/>
      <c r="BR571" s="8"/>
      <c r="BS571" s="7"/>
      <c r="BT571" s="8"/>
      <c r="BU571" s="8"/>
    </row>
    <row r="572" spans="2:73" s="2" customFormat="1" x14ac:dyDescent="0.25">
      <c r="B572" s="3"/>
      <c r="C572" s="4"/>
      <c r="D572" s="5"/>
      <c r="E572" s="5"/>
      <c r="F572" s="4"/>
      <c r="G572" s="6"/>
      <c r="H572" s="6"/>
      <c r="L572" s="6"/>
      <c r="O572" s="6"/>
      <c r="R572" s="6"/>
      <c r="V572" s="7"/>
      <c r="W572" s="7"/>
      <c r="X572" s="8"/>
      <c r="Y572" s="8"/>
      <c r="Z572" s="8"/>
      <c r="AA572" s="8"/>
      <c r="AB572" s="8"/>
      <c r="AC572" s="7"/>
      <c r="AD572" s="8"/>
      <c r="AE572" s="8"/>
      <c r="AF572" s="7"/>
      <c r="AG572" s="8"/>
      <c r="AH572" s="8"/>
      <c r="AI572" s="8"/>
      <c r="AJ572" s="8"/>
      <c r="AK572" s="8"/>
      <c r="AL572" s="8"/>
      <c r="AM572" s="7"/>
      <c r="AN572" s="8"/>
      <c r="AO572" s="8"/>
      <c r="AP572" s="8"/>
      <c r="AQ572" s="7"/>
      <c r="AR572" s="8"/>
      <c r="AS572" s="8"/>
      <c r="AT572" s="8"/>
      <c r="AU572" s="8"/>
      <c r="AV572" s="8"/>
      <c r="AW572" s="8"/>
      <c r="AX572" s="7"/>
      <c r="AY572" s="8"/>
      <c r="AZ572" s="8"/>
      <c r="BA572" s="8"/>
      <c r="BB572" s="8"/>
      <c r="BC572" s="8"/>
      <c r="BD572" s="8"/>
      <c r="BE572" s="8"/>
      <c r="BF572" s="8"/>
      <c r="BG572" s="8"/>
      <c r="BH572" s="8"/>
      <c r="BI572" s="8"/>
      <c r="BJ572" s="8"/>
      <c r="BK572" s="8"/>
      <c r="BL572" s="8"/>
      <c r="BM572" s="8"/>
      <c r="BN572" s="8"/>
      <c r="BO572" s="8"/>
      <c r="BP572" s="7"/>
      <c r="BQ572" s="8"/>
      <c r="BR572" s="8"/>
      <c r="BS572" s="7"/>
      <c r="BT572" s="8"/>
      <c r="BU572" s="8"/>
    </row>
    <row r="573" spans="2:73" s="2" customFormat="1" x14ac:dyDescent="0.25">
      <c r="B573" s="3"/>
      <c r="C573" s="4"/>
      <c r="D573" s="5"/>
      <c r="E573" s="5"/>
      <c r="F573" s="4"/>
      <c r="G573" s="6"/>
      <c r="H573" s="6"/>
      <c r="L573" s="6"/>
      <c r="O573" s="6"/>
      <c r="R573" s="6"/>
      <c r="V573" s="7"/>
      <c r="W573" s="7"/>
      <c r="X573" s="8"/>
      <c r="Y573" s="8"/>
      <c r="Z573" s="8"/>
      <c r="AA573" s="8"/>
      <c r="AB573" s="8"/>
      <c r="AC573" s="7"/>
      <c r="AD573" s="8"/>
      <c r="AE573" s="8"/>
      <c r="AF573" s="7"/>
      <c r="AG573" s="8"/>
      <c r="AH573" s="8"/>
      <c r="AI573" s="8"/>
      <c r="AJ573" s="8"/>
      <c r="AK573" s="8"/>
      <c r="AL573" s="8"/>
      <c r="AM573" s="7"/>
      <c r="AN573" s="8"/>
      <c r="AO573" s="8"/>
      <c r="AP573" s="8"/>
      <c r="AQ573" s="7"/>
      <c r="AR573" s="8"/>
      <c r="AS573" s="8"/>
      <c r="AT573" s="8"/>
      <c r="AU573" s="8"/>
      <c r="AV573" s="8"/>
      <c r="AW573" s="8"/>
      <c r="AX573" s="7"/>
      <c r="AY573" s="8"/>
      <c r="AZ573" s="8"/>
      <c r="BA573" s="8"/>
      <c r="BB573" s="8"/>
      <c r="BC573" s="8"/>
      <c r="BD573" s="8"/>
      <c r="BE573" s="8"/>
      <c r="BF573" s="8"/>
      <c r="BG573" s="8"/>
      <c r="BH573" s="8"/>
      <c r="BI573" s="8"/>
      <c r="BJ573" s="8"/>
      <c r="BK573" s="8"/>
      <c r="BL573" s="8"/>
      <c r="BM573" s="8"/>
      <c r="BN573" s="8"/>
      <c r="BO573" s="8"/>
      <c r="BP573" s="7"/>
      <c r="BQ573" s="8"/>
      <c r="BR573" s="8"/>
      <c r="BS573" s="7"/>
      <c r="BT573" s="8"/>
      <c r="BU573" s="8"/>
    </row>
    <row r="574" spans="2:73" s="2" customFormat="1" x14ac:dyDescent="0.25">
      <c r="B574" s="3"/>
      <c r="C574" s="4"/>
      <c r="D574" s="5"/>
      <c r="E574" s="5"/>
      <c r="F574" s="4"/>
      <c r="G574" s="6"/>
      <c r="H574" s="6"/>
      <c r="L574" s="6"/>
      <c r="O574" s="6"/>
      <c r="R574" s="6"/>
      <c r="V574" s="7"/>
      <c r="W574" s="7"/>
      <c r="X574" s="8"/>
      <c r="Y574" s="8"/>
      <c r="Z574" s="8"/>
      <c r="AA574" s="8"/>
      <c r="AB574" s="8"/>
      <c r="AC574" s="7"/>
      <c r="AD574" s="8"/>
      <c r="AE574" s="8"/>
      <c r="AF574" s="7"/>
      <c r="AG574" s="8"/>
      <c r="AH574" s="8"/>
      <c r="AI574" s="8"/>
      <c r="AJ574" s="8"/>
      <c r="AK574" s="8"/>
      <c r="AL574" s="8"/>
      <c r="AM574" s="7"/>
      <c r="AN574" s="8"/>
      <c r="AO574" s="8"/>
      <c r="AP574" s="8"/>
      <c r="AQ574" s="7"/>
      <c r="AR574" s="8"/>
      <c r="AS574" s="8"/>
      <c r="AT574" s="8"/>
      <c r="AU574" s="8"/>
      <c r="AV574" s="8"/>
      <c r="AW574" s="8"/>
      <c r="AX574" s="7"/>
      <c r="AY574" s="8"/>
      <c r="AZ574" s="8"/>
      <c r="BA574" s="8"/>
      <c r="BB574" s="8"/>
      <c r="BC574" s="8"/>
      <c r="BD574" s="8"/>
      <c r="BE574" s="8"/>
      <c r="BF574" s="8"/>
      <c r="BG574" s="8"/>
      <c r="BH574" s="8"/>
      <c r="BI574" s="8"/>
      <c r="BJ574" s="8"/>
      <c r="BK574" s="8"/>
      <c r="BL574" s="8"/>
      <c r="BM574" s="8"/>
      <c r="BN574" s="8"/>
      <c r="BO574" s="8"/>
      <c r="BP574" s="7"/>
      <c r="BQ574" s="8"/>
      <c r="BR574" s="8"/>
      <c r="BS574" s="7"/>
      <c r="BT574" s="8"/>
      <c r="BU574" s="8"/>
    </row>
    <row r="575" spans="2:73" s="2" customFormat="1" x14ac:dyDescent="0.25">
      <c r="B575" s="3"/>
      <c r="C575" s="4"/>
      <c r="D575" s="5"/>
      <c r="E575" s="5"/>
      <c r="F575" s="4"/>
      <c r="G575" s="6"/>
      <c r="H575" s="6"/>
      <c r="L575" s="6"/>
      <c r="O575" s="6"/>
      <c r="R575" s="6"/>
      <c r="V575" s="7"/>
      <c r="W575" s="7"/>
      <c r="X575" s="8"/>
      <c r="Y575" s="8"/>
      <c r="Z575" s="8"/>
      <c r="AA575" s="8"/>
      <c r="AB575" s="8"/>
      <c r="AC575" s="7"/>
      <c r="AD575" s="8"/>
      <c r="AE575" s="8"/>
      <c r="AF575" s="7"/>
      <c r="AG575" s="8"/>
      <c r="AH575" s="8"/>
      <c r="AI575" s="8"/>
      <c r="AJ575" s="8"/>
      <c r="AK575" s="8"/>
      <c r="AL575" s="8"/>
      <c r="AM575" s="7"/>
      <c r="AN575" s="8"/>
      <c r="AO575" s="8"/>
      <c r="AP575" s="8"/>
      <c r="AQ575" s="7"/>
      <c r="AR575" s="8"/>
      <c r="AS575" s="8"/>
      <c r="AT575" s="8"/>
      <c r="AU575" s="8"/>
      <c r="AV575" s="8"/>
      <c r="AW575" s="8"/>
      <c r="AX575" s="7"/>
      <c r="AY575" s="8"/>
      <c r="AZ575" s="8"/>
      <c r="BA575" s="8"/>
      <c r="BB575" s="8"/>
      <c r="BC575" s="8"/>
      <c r="BD575" s="8"/>
      <c r="BE575" s="8"/>
      <c r="BF575" s="8"/>
      <c r="BG575" s="8"/>
      <c r="BH575" s="8"/>
      <c r="BI575" s="8"/>
      <c r="BJ575" s="8"/>
      <c r="BK575" s="8"/>
      <c r="BL575" s="8"/>
      <c r="BM575" s="8"/>
      <c r="BN575" s="8"/>
      <c r="BO575" s="8"/>
      <c r="BP575" s="7"/>
      <c r="BQ575" s="8"/>
      <c r="BR575" s="8"/>
      <c r="BS575" s="7"/>
      <c r="BT575" s="8"/>
      <c r="BU575" s="8"/>
    </row>
    <row r="576" spans="2:73" s="2" customFormat="1" x14ac:dyDescent="0.25">
      <c r="B576" s="3"/>
      <c r="C576" s="4"/>
      <c r="D576" s="5"/>
      <c r="E576" s="5"/>
      <c r="F576" s="4"/>
      <c r="G576" s="6"/>
      <c r="H576" s="6"/>
      <c r="L576" s="6"/>
      <c r="O576" s="6"/>
      <c r="R576" s="6"/>
      <c r="V576" s="7"/>
      <c r="W576" s="7"/>
      <c r="X576" s="8"/>
      <c r="Y576" s="8"/>
      <c r="Z576" s="8"/>
      <c r="AA576" s="8"/>
      <c r="AB576" s="8"/>
      <c r="AC576" s="7"/>
      <c r="AD576" s="8"/>
      <c r="AE576" s="8"/>
      <c r="AF576" s="7"/>
      <c r="AG576" s="8"/>
      <c r="AH576" s="8"/>
      <c r="AI576" s="8"/>
      <c r="AJ576" s="8"/>
      <c r="AK576" s="8"/>
      <c r="AL576" s="8"/>
      <c r="AM576" s="7"/>
      <c r="AN576" s="8"/>
      <c r="AO576" s="8"/>
      <c r="AP576" s="8"/>
      <c r="AQ576" s="7"/>
      <c r="AR576" s="8"/>
      <c r="AS576" s="8"/>
      <c r="AT576" s="8"/>
      <c r="AU576" s="8"/>
      <c r="AV576" s="8"/>
      <c r="AW576" s="8"/>
      <c r="AX576" s="7"/>
      <c r="AY576" s="8"/>
      <c r="AZ576" s="8"/>
      <c r="BA576" s="8"/>
      <c r="BB576" s="8"/>
      <c r="BC576" s="8"/>
      <c r="BD576" s="8"/>
      <c r="BE576" s="8"/>
      <c r="BF576" s="8"/>
      <c r="BG576" s="8"/>
      <c r="BH576" s="8"/>
      <c r="BI576" s="8"/>
      <c r="BJ576" s="8"/>
      <c r="BK576" s="8"/>
      <c r="BL576" s="8"/>
      <c r="BM576" s="8"/>
      <c r="BN576" s="8"/>
      <c r="BO576" s="8"/>
      <c r="BP576" s="7"/>
      <c r="BQ576" s="8"/>
      <c r="BR576" s="8"/>
      <c r="BS576" s="7"/>
      <c r="BT576" s="8"/>
      <c r="BU576" s="8"/>
    </row>
    <row r="577" spans="2:73" s="2" customFormat="1" x14ac:dyDescent="0.25">
      <c r="B577" s="3"/>
      <c r="C577" s="4"/>
      <c r="D577" s="5"/>
      <c r="E577" s="5"/>
      <c r="F577" s="4"/>
      <c r="G577" s="6"/>
      <c r="H577" s="6"/>
      <c r="L577" s="6"/>
      <c r="O577" s="6"/>
      <c r="R577" s="6"/>
      <c r="V577" s="7"/>
      <c r="W577" s="7"/>
      <c r="X577" s="8"/>
      <c r="Y577" s="8"/>
      <c r="Z577" s="8"/>
      <c r="AA577" s="8"/>
      <c r="AB577" s="8"/>
      <c r="AC577" s="7"/>
      <c r="AD577" s="8"/>
      <c r="AE577" s="8"/>
      <c r="AF577" s="7"/>
      <c r="AG577" s="8"/>
      <c r="AH577" s="8"/>
      <c r="AI577" s="8"/>
      <c r="AJ577" s="8"/>
      <c r="AK577" s="8"/>
      <c r="AL577" s="8"/>
      <c r="AM577" s="7"/>
      <c r="AN577" s="8"/>
      <c r="AO577" s="8"/>
      <c r="AP577" s="8"/>
      <c r="AQ577" s="7"/>
      <c r="AR577" s="8"/>
      <c r="AS577" s="8"/>
      <c r="AT577" s="8"/>
      <c r="AU577" s="8"/>
      <c r="AV577" s="8"/>
      <c r="AW577" s="8"/>
      <c r="AX577" s="7"/>
      <c r="AY577" s="8"/>
      <c r="AZ577" s="8"/>
      <c r="BA577" s="8"/>
      <c r="BB577" s="8"/>
      <c r="BC577" s="8"/>
      <c r="BD577" s="8"/>
      <c r="BE577" s="8"/>
      <c r="BF577" s="8"/>
      <c r="BG577" s="8"/>
      <c r="BH577" s="8"/>
      <c r="BI577" s="8"/>
      <c r="BJ577" s="8"/>
      <c r="BK577" s="8"/>
      <c r="BL577" s="8"/>
      <c r="BM577" s="8"/>
      <c r="BN577" s="8"/>
      <c r="BO577" s="8"/>
      <c r="BP577" s="7"/>
      <c r="BQ577" s="8"/>
      <c r="BR577" s="8"/>
      <c r="BS577" s="7"/>
      <c r="BT577" s="8"/>
      <c r="BU577" s="8"/>
    </row>
    <row r="578" spans="2:73" s="2" customFormat="1" x14ac:dyDescent="0.25">
      <c r="B578" s="3"/>
      <c r="C578" s="4"/>
      <c r="D578" s="5"/>
      <c r="E578" s="5"/>
      <c r="F578" s="4"/>
      <c r="G578" s="6"/>
      <c r="H578" s="6"/>
      <c r="L578" s="6"/>
      <c r="O578" s="6"/>
      <c r="R578" s="6"/>
      <c r="V578" s="7"/>
      <c r="W578" s="7"/>
      <c r="X578" s="8"/>
      <c r="Y578" s="8"/>
      <c r="Z578" s="8"/>
      <c r="AA578" s="8"/>
      <c r="AB578" s="8"/>
      <c r="AC578" s="7"/>
      <c r="AD578" s="8"/>
      <c r="AE578" s="8"/>
      <c r="AF578" s="7"/>
      <c r="AG578" s="8"/>
      <c r="AH578" s="8"/>
      <c r="AI578" s="8"/>
      <c r="AJ578" s="8"/>
      <c r="AK578" s="8"/>
      <c r="AL578" s="8"/>
      <c r="AM578" s="7"/>
      <c r="AN578" s="8"/>
      <c r="AO578" s="8"/>
      <c r="AP578" s="8"/>
      <c r="AQ578" s="7"/>
      <c r="AR578" s="8"/>
      <c r="AS578" s="8"/>
      <c r="AT578" s="8"/>
      <c r="AU578" s="8"/>
      <c r="AV578" s="8"/>
      <c r="AW578" s="8"/>
      <c r="AX578" s="7"/>
      <c r="AY578" s="8"/>
      <c r="AZ578" s="8"/>
      <c r="BA578" s="8"/>
      <c r="BB578" s="8"/>
      <c r="BC578" s="8"/>
      <c r="BD578" s="8"/>
      <c r="BE578" s="8"/>
      <c r="BF578" s="8"/>
      <c r="BG578" s="8"/>
      <c r="BH578" s="8"/>
      <c r="BI578" s="8"/>
      <c r="BJ578" s="8"/>
      <c r="BK578" s="8"/>
      <c r="BL578" s="8"/>
      <c r="BM578" s="8"/>
      <c r="BN578" s="8"/>
      <c r="BO578" s="8"/>
      <c r="BP578" s="7"/>
      <c r="BQ578" s="8"/>
      <c r="BR578" s="8"/>
      <c r="BS578" s="7"/>
      <c r="BT578" s="8"/>
      <c r="BU578" s="8"/>
    </row>
    <row r="579" spans="2:73" s="2" customFormat="1" x14ac:dyDescent="0.25">
      <c r="B579" s="3"/>
      <c r="C579" s="4"/>
      <c r="D579" s="5"/>
      <c r="E579" s="5"/>
      <c r="F579" s="4"/>
      <c r="G579" s="6"/>
      <c r="H579" s="6"/>
      <c r="L579" s="6"/>
      <c r="O579" s="6"/>
      <c r="R579" s="6"/>
      <c r="V579" s="7"/>
      <c r="W579" s="7"/>
      <c r="X579" s="8"/>
      <c r="Y579" s="8"/>
      <c r="Z579" s="8"/>
      <c r="AA579" s="8"/>
      <c r="AB579" s="8"/>
      <c r="AC579" s="7"/>
      <c r="AD579" s="8"/>
      <c r="AE579" s="8"/>
      <c r="AF579" s="7"/>
      <c r="AG579" s="8"/>
      <c r="AH579" s="8"/>
      <c r="AI579" s="8"/>
      <c r="AJ579" s="8"/>
      <c r="AK579" s="8"/>
      <c r="AL579" s="8"/>
      <c r="AM579" s="7"/>
      <c r="AN579" s="8"/>
      <c r="AO579" s="8"/>
      <c r="AP579" s="8"/>
      <c r="AQ579" s="7"/>
      <c r="AR579" s="8"/>
      <c r="AS579" s="8"/>
      <c r="AT579" s="8"/>
      <c r="AU579" s="8"/>
      <c r="AV579" s="8"/>
      <c r="AW579" s="8"/>
      <c r="AX579" s="7"/>
      <c r="AY579" s="8"/>
      <c r="AZ579" s="8"/>
      <c r="BA579" s="8"/>
      <c r="BB579" s="8"/>
      <c r="BC579" s="8"/>
      <c r="BD579" s="8"/>
      <c r="BE579" s="8"/>
      <c r="BF579" s="8"/>
      <c r="BG579" s="8"/>
      <c r="BH579" s="8"/>
      <c r="BI579" s="8"/>
      <c r="BJ579" s="8"/>
      <c r="BK579" s="8"/>
      <c r="BL579" s="8"/>
      <c r="BM579" s="8"/>
      <c r="BN579" s="8"/>
      <c r="BO579" s="8"/>
      <c r="BP579" s="7"/>
      <c r="BQ579" s="8"/>
      <c r="BR579" s="8"/>
      <c r="BS579" s="7"/>
      <c r="BT579" s="8"/>
      <c r="BU579" s="8"/>
    </row>
    <row r="580" spans="2:73" s="2" customFormat="1" x14ac:dyDescent="0.25">
      <c r="B580" s="3"/>
      <c r="C580" s="4"/>
      <c r="D580" s="5"/>
      <c r="E580" s="5"/>
      <c r="F580" s="4"/>
      <c r="G580" s="6"/>
      <c r="H580" s="6"/>
      <c r="L580" s="6"/>
      <c r="O580" s="6"/>
      <c r="R580" s="6"/>
      <c r="V580" s="7"/>
      <c r="W580" s="7"/>
      <c r="X580" s="8"/>
      <c r="Y580" s="8"/>
      <c r="Z580" s="8"/>
      <c r="AA580" s="8"/>
      <c r="AB580" s="8"/>
      <c r="AC580" s="7"/>
      <c r="AD580" s="8"/>
      <c r="AE580" s="8"/>
      <c r="AF580" s="7"/>
      <c r="AG580" s="8"/>
      <c r="AH580" s="8"/>
      <c r="AI580" s="8"/>
      <c r="AJ580" s="8"/>
      <c r="AK580" s="8"/>
      <c r="AL580" s="8"/>
      <c r="AM580" s="7"/>
      <c r="AN580" s="8"/>
      <c r="AO580" s="8"/>
      <c r="AP580" s="8"/>
      <c r="AQ580" s="7"/>
      <c r="AR580" s="8"/>
      <c r="AS580" s="8"/>
      <c r="AT580" s="8"/>
      <c r="AU580" s="8"/>
      <c r="AV580" s="8"/>
      <c r="AW580" s="8"/>
      <c r="AX580" s="7"/>
      <c r="AY580" s="8"/>
      <c r="AZ580" s="8"/>
      <c r="BA580" s="8"/>
      <c r="BB580" s="8"/>
      <c r="BC580" s="8"/>
      <c r="BD580" s="8"/>
      <c r="BE580" s="8"/>
      <c r="BF580" s="8"/>
      <c r="BG580" s="8"/>
      <c r="BH580" s="8"/>
      <c r="BI580" s="8"/>
      <c r="BJ580" s="8"/>
      <c r="BK580" s="8"/>
      <c r="BL580" s="8"/>
      <c r="BM580" s="8"/>
      <c r="BN580" s="8"/>
      <c r="BO580" s="8"/>
      <c r="BP580" s="7"/>
      <c r="BQ580" s="8"/>
      <c r="BR580" s="8"/>
      <c r="BS580" s="7"/>
      <c r="BT580" s="8"/>
      <c r="BU580" s="8"/>
    </row>
    <row r="581" spans="2:73" s="2" customFormat="1" x14ac:dyDescent="0.25">
      <c r="B581" s="3"/>
      <c r="C581" s="4"/>
      <c r="D581" s="5"/>
      <c r="E581" s="5"/>
      <c r="F581" s="4"/>
      <c r="G581" s="6"/>
      <c r="H581" s="6"/>
      <c r="L581" s="6"/>
      <c r="O581" s="6"/>
      <c r="R581" s="6"/>
      <c r="V581" s="7"/>
      <c r="W581" s="7"/>
      <c r="X581" s="8"/>
      <c r="Y581" s="8"/>
      <c r="Z581" s="8"/>
      <c r="AA581" s="8"/>
      <c r="AB581" s="8"/>
      <c r="AC581" s="7"/>
      <c r="AD581" s="8"/>
      <c r="AE581" s="8"/>
      <c r="AF581" s="7"/>
      <c r="AG581" s="8"/>
      <c r="AH581" s="8"/>
      <c r="AI581" s="8"/>
      <c r="AJ581" s="8"/>
      <c r="AK581" s="8"/>
      <c r="AL581" s="8"/>
      <c r="AM581" s="7"/>
      <c r="AN581" s="8"/>
      <c r="AO581" s="8"/>
      <c r="AP581" s="8"/>
      <c r="AQ581" s="7"/>
      <c r="AR581" s="8"/>
      <c r="AS581" s="8"/>
      <c r="AT581" s="8"/>
      <c r="AU581" s="8"/>
      <c r="AV581" s="8"/>
      <c r="AW581" s="8"/>
      <c r="AX581" s="7"/>
      <c r="AY581" s="8"/>
      <c r="AZ581" s="8"/>
      <c r="BA581" s="8"/>
      <c r="BB581" s="8"/>
      <c r="BC581" s="8"/>
      <c r="BD581" s="8"/>
      <c r="BE581" s="8"/>
      <c r="BF581" s="8"/>
      <c r="BG581" s="8"/>
      <c r="BH581" s="8"/>
      <c r="BI581" s="8"/>
      <c r="BJ581" s="8"/>
      <c r="BK581" s="8"/>
      <c r="BL581" s="8"/>
      <c r="BM581" s="8"/>
      <c r="BN581" s="8"/>
      <c r="BO581" s="8"/>
      <c r="BP581" s="7"/>
      <c r="BQ581" s="8"/>
      <c r="BR581" s="8"/>
      <c r="BS581" s="7"/>
      <c r="BT581" s="8"/>
      <c r="BU581" s="8"/>
    </row>
    <row r="582" spans="2:73" s="2" customFormat="1" x14ac:dyDescent="0.25">
      <c r="B582" s="3"/>
      <c r="C582" s="4"/>
      <c r="D582" s="5"/>
      <c r="E582" s="5"/>
      <c r="F582" s="4"/>
      <c r="G582" s="6"/>
      <c r="H582" s="6"/>
      <c r="L582" s="6"/>
      <c r="O582" s="6"/>
      <c r="R582" s="6"/>
      <c r="V582" s="7"/>
      <c r="W582" s="7"/>
      <c r="X582" s="8"/>
      <c r="Y582" s="8"/>
      <c r="Z582" s="8"/>
      <c r="AA582" s="8"/>
      <c r="AB582" s="8"/>
      <c r="AC582" s="7"/>
      <c r="AD582" s="8"/>
      <c r="AE582" s="8"/>
      <c r="AF582" s="7"/>
      <c r="AG582" s="8"/>
      <c r="AH582" s="8"/>
      <c r="AI582" s="8"/>
      <c r="AJ582" s="8"/>
      <c r="AK582" s="8"/>
      <c r="AL582" s="8"/>
      <c r="AM582" s="7"/>
      <c r="AN582" s="8"/>
      <c r="AO582" s="8"/>
      <c r="AP582" s="8"/>
      <c r="AQ582" s="7"/>
      <c r="AR582" s="8"/>
      <c r="AS582" s="8"/>
      <c r="AT582" s="8"/>
      <c r="AU582" s="8"/>
      <c r="AV582" s="8"/>
      <c r="AW582" s="8"/>
      <c r="AX582" s="7"/>
      <c r="AY582" s="8"/>
      <c r="AZ582" s="8"/>
      <c r="BA582" s="8"/>
      <c r="BB582" s="8"/>
      <c r="BC582" s="8"/>
      <c r="BD582" s="8"/>
      <c r="BE582" s="8"/>
      <c r="BF582" s="8"/>
      <c r="BG582" s="8"/>
      <c r="BH582" s="8"/>
      <c r="BI582" s="8"/>
      <c r="BJ582" s="8"/>
      <c r="BK582" s="8"/>
      <c r="BL582" s="8"/>
      <c r="BM582" s="8"/>
      <c r="BN582" s="8"/>
      <c r="BO582" s="8"/>
      <c r="BP582" s="7"/>
      <c r="BQ582" s="8"/>
      <c r="BR582" s="8"/>
      <c r="BS582" s="7"/>
      <c r="BT582" s="8"/>
      <c r="BU582" s="8"/>
    </row>
    <row r="583" spans="2:73" s="2" customFormat="1" x14ac:dyDescent="0.25">
      <c r="B583" s="3"/>
      <c r="C583" s="4"/>
      <c r="D583" s="5"/>
      <c r="E583" s="5"/>
      <c r="F583" s="4"/>
      <c r="G583" s="6"/>
      <c r="H583" s="6"/>
      <c r="L583" s="6"/>
      <c r="O583" s="6"/>
      <c r="R583" s="6"/>
      <c r="V583" s="7"/>
      <c r="W583" s="7"/>
      <c r="X583" s="8"/>
      <c r="Y583" s="8"/>
      <c r="Z583" s="8"/>
      <c r="AA583" s="8"/>
      <c r="AB583" s="8"/>
      <c r="AC583" s="7"/>
      <c r="AD583" s="8"/>
      <c r="AE583" s="8"/>
      <c r="AF583" s="7"/>
      <c r="AG583" s="8"/>
      <c r="AH583" s="8"/>
      <c r="AI583" s="8"/>
      <c r="AJ583" s="8"/>
      <c r="AK583" s="8"/>
      <c r="AL583" s="8"/>
      <c r="AM583" s="7"/>
      <c r="AN583" s="8"/>
      <c r="AO583" s="8"/>
      <c r="AP583" s="8"/>
      <c r="AQ583" s="7"/>
      <c r="AR583" s="8"/>
      <c r="AS583" s="8"/>
      <c r="AT583" s="8"/>
      <c r="AU583" s="8"/>
      <c r="AV583" s="8"/>
      <c r="AW583" s="8"/>
      <c r="AX583" s="7"/>
      <c r="AY583" s="8"/>
      <c r="AZ583" s="8"/>
      <c r="BA583" s="8"/>
      <c r="BB583" s="8"/>
      <c r="BC583" s="8"/>
      <c r="BD583" s="8"/>
      <c r="BE583" s="8"/>
      <c r="BF583" s="8"/>
      <c r="BG583" s="8"/>
      <c r="BH583" s="8"/>
      <c r="BI583" s="8"/>
      <c r="BJ583" s="8"/>
      <c r="BK583" s="8"/>
      <c r="BL583" s="8"/>
      <c r="BM583" s="8"/>
      <c r="BN583" s="8"/>
      <c r="BO583" s="8"/>
      <c r="BP583" s="7"/>
      <c r="BQ583" s="8"/>
      <c r="BR583" s="8"/>
      <c r="BS583" s="7"/>
      <c r="BT583" s="8"/>
      <c r="BU583" s="8"/>
    </row>
    <row r="584" spans="2:73" s="2" customFormat="1" x14ac:dyDescent="0.25">
      <c r="B584" s="3"/>
      <c r="C584" s="4"/>
      <c r="D584" s="5"/>
      <c r="E584" s="5"/>
      <c r="F584" s="4"/>
      <c r="G584" s="6"/>
      <c r="H584" s="6"/>
      <c r="L584" s="6"/>
      <c r="O584" s="6"/>
      <c r="R584" s="6"/>
      <c r="V584" s="7"/>
      <c r="W584" s="7"/>
      <c r="X584" s="8"/>
      <c r="Y584" s="8"/>
      <c r="Z584" s="8"/>
      <c r="AA584" s="8"/>
      <c r="AB584" s="8"/>
      <c r="AC584" s="7"/>
      <c r="AD584" s="8"/>
      <c r="AE584" s="8"/>
      <c r="AF584" s="7"/>
      <c r="AG584" s="8"/>
      <c r="AH584" s="8"/>
      <c r="AI584" s="8"/>
      <c r="AJ584" s="8"/>
      <c r="AK584" s="8"/>
      <c r="AL584" s="8"/>
      <c r="AM584" s="7"/>
      <c r="AN584" s="8"/>
      <c r="AO584" s="8"/>
      <c r="AP584" s="8"/>
      <c r="AQ584" s="7"/>
      <c r="AR584" s="8"/>
      <c r="AS584" s="8"/>
      <c r="AT584" s="8"/>
      <c r="AU584" s="8"/>
      <c r="AV584" s="8"/>
      <c r="AW584" s="8"/>
      <c r="AX584" s="7"/>
      <c r="AY584" s="8"/>
      <c r="AZ584" s="8"/>
      <c r="BA584" s="8"/>
      <c r="BB584" s="8"/>
      <c r="BC584" s="8"/>
      <c r="BD584" s="8"/>
      <c r="BE584" s="8"/>
      <c r="BF584" s="8"/>
      <c r="BG584" s="8"/>
      <c r="BH584" s="8"/>
      <c r="BI584" s="8"/>
      <c r="BJ584" s="8"/>
      <c r="BK584" s="8"/>
      <c r="BL584" s="8"/>
      <c r="BM584" s="8"/>
      <c r="BN584" s="8"/>
      <c r="BO584" s="8"/>
      <c r="BP584" s="7"/>
      <c r="BQ584" s="8"/>
      <c r="BR584" s="8"/>
      <c r="BS584" s="7"/>
      <c r="BT584" s="8"/>
      <c r="BU584" s="8"/>
    </row>
    <row r="585" spans="2:73" s="2" customFormat="1" x14ac:dyDescent="0.25">
      <c r="B585" s="3"/>
      <c r="C585" s="4"/>
      <c r="D585" s="5"/>
      <c r="E585" s="5"/>
      <c r="F585" s="4"/>
      <c r="G585" s="6"/>
      <c r="H585" s="6"/>
      <c r="L585" s="6"/>
      <c r="O585" s="6"/>
      <c r="R585" s="6"/>
      <c r="V585" s="7"/>
      <c r="W585" s="7"/>
      <c r="X585" s="8"/>
      <c r="Y585" s="8"/>
      <c r="Z585" s="8"/>
      <c r="AA585" s="8"/>
      <c r="AB585" s="8"/>
      <c r="AC585" s="7"/>
      <c r="AD585" s="8"/>
      <c r="AE585" s="8"/>
      <c r="AF585" s="7"/>
      <c r="AG585" s="8"/>
      <c r="AH585" s="8"/>
      <c r="AI585" s="8"/>
      <c r="AJ585" s="8"/>
      <c r="AK585" s="8"/>
      <c r="AL585" s="8"/>
      <c r="AM585" s="7"/>
      <c r="AN585" s="8"/>
      <c r="AO585" s="8"/>
      <c r="AP585" s="8"/>
      <c r="AQ585" s="7"/>
      <c r="AR585" s="8"/>
      <c r="AS585" s="8"/>
      <c r="AT585" s="8"/>
      <c r="AU585" s="8"/>
      <c r="AV585" s="8"/>
      <c r="AW585" s="8"/>
      <c r="AX585" s="7"/>
      <c r="AY585" s="8"/>
      <c r="AZ585" s="8"/>
      <c r="BA585" s="8"/>
      <c r="BB585" s="8"/>
      <c r="BC585" s="8"/>
      <c r="BD585" s="8"/>
      <c r="BE585" s="8"/>
      <c r="BF585" s="8"/>
      <c r="BG585" s="8"/>
      <c r="BH585" s="8"/>
      <c r="BI585" s="8"/>
      <c r="BJ585" s="8"/>
      <c r="BK585" s="8"/>
      <c r="BL585" s="8"/>
      <c r="BM585" s="8"/>
      <c r="BN585" s="8"/>
      <c r="BO585" s="8"/>
      <c r="BP585" s="7"/>
      <c r="BQ585" s="8"/>
      <c r="BR585" s="8"/>
      <c r="BS585" s="7"/>
      <c r="BT585" s="8"/>
      <c r="BU585" s="8"/>
    </row>
    <row r="586" spans="2:73" s="2" customFormat="1" x14ac:dyDescent="0.25">
      <c r="B586" s="3"/>
      <c r="C586" s="4"/>
      <c r="D586" s="5"/>
      <c r="E586" s="5"/>
      <c r="F586" s="4"/>
      <c r="G586" s="6"/>
      <c r="H586" s="6"/>
      <c r="L586" s="6"/>
      <c r="O586" s="6"/>
      <c r="R586" s="6"/>
      <c r="V586" s="7"/>
      <c r="W586" s="7"/>
      <c r="X586" s="8"/>
      <c r="Y586" s="8"/>
      <c r="Z586" s="8"/>
      <c r="AA586" s="8"/>
      <c r="AB586" s="8"/>
      <c r="AC586" s="7"/>
      <c r="AD586" s="8"/>
      <c r="AE586" s="8"/>
      <c r="AF586" s="7"/>
      <c r="AG586" s="8"/>
      <c r="AH586" s="8"/>
      <c r="AI586" s="8"/>
      <c r="AJ586" s="8"/>
      <c r="AK586" s="8"/>
      <c r="AL586" s="8"/>
      <c r="AM586" s="7"/>
      <c r="AN586" s="8"/>
      <c r="AO586" s="8"/>
      <c r="AP586" s="8"/>
      <c r="AQ586" s="7"/>
      <c r="AR586" s="8"/>
      <c r="AS586" s="8"/>
      <c r="AT586" s="8"/>
      <c r="AU586" s="8"/>
      <c r="AV586" s="8"/>
      <c r="AW586" s="8"/>
      <c r="AX586" s="7"/>
      <c r="AY586" s="8"/>
      <c r="AZ586" s="8"/>
      <c r="BA586" s="8"/>
      <c r="BB586" s="8"/>
      <c r="BC586" s="8"/>
      <c r="BD586" s="8"/>
      <c r="BE586" s="8"/>
      <c r="BF586" s="8"/>
      <c r="BG586" s="8"/>
      <c r="BH586" s="8"/>
      <c r="BI586" s="8"/>
      <c r="BJ586" s="8"/>
      <c r="BK586" s="8"/>
      <c r="BL586" s="8"/>
      <c r="BM586" s="8"/>
      <c r="BN586" s="8"/>
      <c r="BO586" s="8"/>
      <c r="BP586" s="7"/>
      <c r="BQ586" s="8"/>
      <c r="BR586" s="8"/>
      <c r="BS586" s="7"/>
      <c r="BT586" s="8"/>
      <c r="BU586" s="8"/>
    </row>
    <row r="587" spans="2:73" s="2" customFormat="1" x14ac:dyDescent="0.25">
      <c r="B587" s="3"/>
      <c r="C587" s="4"/>
      <c r="D587" s="5"/>
      <c r="E587" s="5"/>
      <c r="F587" s="4"/>
      <c r="G587" s="6"/>
      <c r="H587" s="6"/>
      <c r="L587" s="6"/>
      <c r="O587" s="6"/>
      <c r="R587" s="6"/>
      <c r="V587" s="7"/>
      <c r="W587" s="7"/>
      <c r="X587" s="8"/>
      <c r="Y587" s="8"/>
      <c r="Z587" s="8"/>
      <c r="AA587" s="8"/>
      <c r="AB587" s="8"/>
      <c r="AC587" s="7"/>
      <c r="AD587" s="8"/>
      <c r="AE587" s="8"/>
      <c r="AF587" s="7"/>
      <c r="AG587" s="8"/>
      <c r="AH587" s="8"/>
      <c r="AI587" s="8"/>
      <c r="AJ587" s="8"/>
      <c r="AK587" s="8"/>
      <c r="AL587" s="8"/>
      <c r="AM587" s="7"/>
      <c r="AN587" s="8"/>
      <c r="AO587" s="8"/>
      <c r="AP587" s="8"/>
      <c r="AQ587" s="7"/>
      <c r="AR587" s="8"/>
      <c r="AS587" s="8"/>
      <c r="AT587" s="8"/>
      <c r="AU587" s="8"/>
      <c r="AV587" s="8"/>
      <c r="AW587" s="8"/>
      <c r="AX587" s="7"/>
      <c r="AY587" s="8"/>
      <c r="AZ587" s="8"/>
      <c r="BA587" s="8"/>
      <c r="BB587" s="8"/>
      <c r="BC587" s="8"/>
      <c r="BD587" s="8"/>
      <c r="BE587" s="8"/>
      <c r="BF587" s="8"/>
      <c r="BG587" s="8"/>
      <c r="BH587" s="8"/>
      <c r="BI587" s="8"/>
      <c r="BJ587" s="8"/>
      <c r="BK587" s="8"/>
      <c r="BL587" s="8"/>
      <c r="BM587" s="8"/>
      <c r="BN587" s="8"/>
      <c r="BO587" s="8"/>
      <c r="BP587" s="7"/>
      <c r="BQ587" s="8"/>
      <c r="BR587" s="8"/>
      <c r="BS587" s="7"/>
      <c r="BT587" s="8"/>
      <c r="BU587" s="8"/>
    </row>
    <row r="588" spans="2:73" s="2" customFormat="1" x14ac:dyDescent="0.25">
      <c r="B588" s="3"/>
      <c r="C588" s="4"/>
      <c r="D588" s="5"/>
      <c r="E588" s="5"/>
      <c r="F588" s="4"/>
      <c r="G588" s="6"/>
      <c r="H588" s="6"/>
      <c r="L588" s="6"/>
      <c r="O588" s="6"/>
      <c r="R588" s="6"/>
      <c r="V588" s="7"/>
      <c r="W588" s="7"/>
      <c r="X588" s="8"/>
      <c r="Y588" s="8"/>
      <c r="Z588" s="8"/>
      <c r="AA588" s="8"/>
      <c r="AB588" s="8"/>
      <c r="AC588" s="7"/>
      <c r="AD588" s="8"/>
      <c r="AE588" s="8"/>
      <c r="AF588" s="7"/>
      <c r="AG588" s="8"/>
      <c r="AH588" s="8"/>
      <c r="AI588" s="8"/>
      <c r="AJ588" s="8"/>
      <c r="AK588" s="8"/>
      <c r="AL588" s="8"/>
      <c r="AM588" s="7"/>
      <c r="AN588" s="8"/>
      <c r="AO588" s="8"/>
      <c r="AP588" s="8"/>
      <c r="AQ588" s="7"/>
      <c r="AR588" s="8"/>
      <c r="AS588" s="8"/>
      <c r="AT588" s="8"/>
      <c r="AU588" s="8"/>
      <c r="AV588" s="8"/>
      <c r="AW588" s="8"/>
      <c r="AX588" s="7"/>
      <c r="AY588" s="8"/>
      <c r="AZ588" s="8"/>
      <c r="BA588" s="8"/>
      <c r="BB588" s="8"/>
      <c r="BC588" s="8"/>
      <c r="BD588" s="8"/>
      <c r="BE588" s="8"/>
      <c r="BF588" s="8"/>
      <c r="BG588" s="8"/>
      <c r="BH588" s="8"/>
      <c r="BI588" s="8"/>
      <c r="BJ588" s="8"/>
      <c r="BK588" s="8"/>
      <c r="BL588" s="8"/>
      <c r="BM588" s="8"/>
      <c r="BN588" s="8"/>
      <c r="BO588" s="8"/>
      <c r="BP588" s="7"/>
      <c r="BQ588" s="8"/>
      <c r="BR588" s="8"/>
      <c r="BS588" s="7"/>
      <c r="BT588" s="8"/>
      <c r="BU588" s="8"/>
    </row>
    <row r="589" spans="2:73" s="2" customFormat="1" x14ac:dyDescent="0.25">
      <c r="B589" s="3"/>
      <c r="C589" s="4"/>
      <c r="D589" s="5"/>
      <c r="E589" s="5"/>
      <c r="F589" s="4"/>
      <c r="G589" s="6"/>
      <c r="H589" s="6"/>
      <c r="L589" s="6"/>
      <c r="O589" s="6"/>
      <c r="R589" s="6"/>
      <c r="V589" s="7"/>
      <c r="W589" s="7"/>
      <c r="X589" s="8"/>
      <c r="Y589" s="8"/>
      <c r="Z589" s="8"/>
      <c r="AA589" s="8"/>
      <c r="AB589" s="8"/>
      <c r="AC589" s="7"/>
      <c r="AD589" s="8"/>
      <c r="AE589" s="8"/>
      <c r="AF589" s="7"/>
      <c r="AG589" s="8"/>
      <c r="AH589" s="8"/>
      <c r="AI589" s="8"/>
      <c r="AJ589" s="8"/>
      <c r="AK589" s="8"/>
      <c r="AL589" s="8"/>
      <c r="AM589" s="7"/>
      <c r="AN589" s="8"/>
      <c r="AO589" s="8"/>
      <c r="AP589" s="8"/>
      <c r="AQ589" s="7"/>
      <c r="AR589" s="8"/>
      <c r="AS589" s="8"/>
      <c r="AT589" s="8"/>
      <c r="AU589" s="8"/>
      <c r="AV589" s="8"/>
      <c r="AW589" s="8"/>
      <c r="AX589" s="7"/>
      <c r="AY589" s="8"/>
      <c r="AZ589" s="8"/>
      <c r="BA589" s="8"/>
      <c r="BB589" s="8"/>
      <c r="BC589" s="8"/>
      <c r="BD589" s="8"/>
      <c r="BE589" s="8"/>
      <c r="BF589" s="8"/>
      <c r="BG589" s="8"/>
      <c r="BH589" s="8"/>
      <c r="BI589" s="8"/>
      <c r="BJ589" s="8"/>
      <c r="BK589" s="8"/>
      <c r="BL589" s="8"/>
      <c r="BM589" s="8"/>
      <c r="BN589" s="8"/>
      <c r="BO589" s="8"/>
      <c r="BP589" s="7"/>
      <c r="BQ589" s="8"/>
      <c r="BR589" s="8"/>
      <c r="BS589" s="7"/>
      <c r="BT589" s="8"/>
      <c r="BU589" s="8"/>
    </row>
    <row r="590" spans="2:73" s="2" customFormat="1" x14ac:dyDescent="0.25">
      <c r="B590" s="3"/>
      <c r="C590" s="4"/>
      <c r="D590" s="5"/>
      <c r="E590" s="5"/>
      <c r="F590" s="4"/>
      <c r="G590" s="6"/>
      <c r="H590" s="6"/>
      <c r="L590" s="6"/>
      <c r="O590" s="6"/>
      <c r="R590" s="6"/>
      <c r="V590" s="7"/>
      <c r="W590" s="7"/>
      <c r="X590" s="8"/>
      <c r="Y590" s="8"/>
      <c r="Z590" s="8"/>
      <c r="AA590" s="8"/>
      <c r="AB590" s="8"/>
      <c r="AC590" s="7"/>
      <c r="AD590" s="8"/>
      <c r="AE590" s="8"/>
      <c r="AF590" s="7"/>
      <c r="AG590" s="8"/>
      <c r="AH590" s="8"/>
      <c r="AI590" s="8"/>
      <c r="AJ590" s="8"/>
      <c r="AK590" s="8"/>
      <c r="AL590" s="8"/>
      <c r="AM590" s="7"/>
      <c r="AN590" s="8"/>
      <c r="AO590" s="8"/>
      <c r="AP590" s="8"/>
      <c r="AQ590" s="7"/>
      <c r="AR590" s="8"/>
      <c r="AS590" s="8"/>
      <c r="AT590" s="8"/>
      <c r="AU590" s="8"/>
      <c r="AV590" s="8"/>
      <c r="AW590" s="8"/>
      <c r="AX590" s="7"/>
      <c r="AY590" s="8"/>
      <c r="AZ590" s="8"/>
      <c r="BA590" s="8"/>
      <c r="BB590" s="8"/>
      <c r="BC590" s="8"/>
      <c r="BD590" s="8"/>
      <c r="BE590" s="8"/>
      <c r="BF590" s="8"/>
      <c r="BG590" s="8"/>
      <c r="BH590" s="8"/>
      <c r="BI590" s="8"/>
      <c r="BJ590" s="8"/>
      <c r="BK590" s="8"/>
      <c r="BL590" s="8"/>
      <c r="BM590" s="8"/>
      <c r="BN590" s="8"/>
      <c r="BO590" s="8"/>
      <c r="BP590" s="7"/>
      <c r="BQ590" s="8"/>
      <c r="BR590" s="8"/>
      <c r="BS590" s="7"/>
      <c r="BT590" s="8"/>
      <c r="BU590" s="8"/>
    </row>
    <row r="591" spans="2:73" s="2" customFormat="1" x14ac:dyDescent="0.25">
      <c r="B591" s="3"/>
      <c r="C591" s="4"/>
      <c r="D591" s="5"/>
      <c r="E591" s="5"/>
      <c r="F591" s="4"/>
      <c r="G591" s="6"/>
      <c r="H591" s="6"/>
      <c r="L591" s="6"/>
      <c r="O591" s="6"/>
      <c r="R591" s="6"/>
      <c r="V591" s="7"/>
      <c r="W591" s="7"/>
      <c r="X591" s="8"/>
      <c r="Y591" s="8"/>
      <c r="Z591" s="8"/>
      <c r="AA591" s="8"/>
      <c r="AB591" s="8"/>
      <c r="AC591" s="7"/>
      <c r="AD591" s="8"/>
      <c r="AE591" s="8"/>
      <c r="AF591" s="7"/>
      <c r="AG591" s="8"/>
      <c r="AH591" s="8"/>
      <c r="AI591" s="8"/>
      <c r="AJ591" s="8"/>
      <c r="AK591" s="8"/>
      <c r="AL591" s="8"/>
      <c r="AM591" s="7"/>
      <c r="AN591" s="8"/>
      <c r="AO591" s="8"/>
      <c r="AP591" s="8"/>
      <c r="AQ591" s="7"/>
      <c r="AR591" s="8"/>
      <c r="AS591" s="8"/>
      <c r="AT591" s="8"/>
      <c r="AU591" s="8"/>
      <c r="AV591" s="8"/>
      <c r="AW591" s="8"/>
      <c r="AX591" s="7"/>
      <c r="AY591" s="8"/>
      <c r="AZ591" s="8"/>
      <c r="BA591" s="8"/>
      <c r="BB591" s="8"/>
      <c r="BC591" s="8"/>
      <c r="BD591" s="8"/>
      <c r="BE591" s="8"/>
      <c r="BF591" s="8"/>
      <c r="BG591" s="8"/>
      <c r="BH591" s="8"/>
      <c r="BI591" s="8"/>
      <c r="BJ591" s="8"/>
      <c r="BK591" s="8"/>
      <c r="BL591" s="8"/>
      <c r="BM591" s="8"/>
      <c r="BN591" s="8"/>
      <c r="BO591" s="8"/>
      <c r="BP591" s="7"/>
      <c r="BQ591" s="8"/>
      <c r="BR591" s="8"/>
      <c r="BS591" s="7"/>
      <c r="BT591" s="8"/>
      <c r="BU591" s="8"/>
    </row>
    <row r="592" spans="2:73" s="2" customFormat="1" x14ac:dyDescent="0.25">
      <c r="B592" s="3"/>
      <c r="C592" s="4"/>
      <c r="D592" s="5"/>
      <c r="E592" s="5"/>
      <c r="F592" s="4"/>
      <c r="G592" s="6"/>
      <c r="H592" s="6"/>
      <c r="L592" s="6"/>
      <c r="O592" s="6"/>
      <c r="R592" s="6"/>
      <c r="V592" s="7"/>
      <c r="W592" s="7"/>
      <c r="X592" s="8"/>
      <c r="Y592" s="8"/>
      <c r="Z592" s="8"/>
      <c r="AA592" s="8"/>
      <c r="AB592" s="8"/>
      <c r="AC592" s="7"/>
      <c r="AD592" s="8"/>
      <c r="AE592" s="8"/>
      <c r="AF592" s="7"/>
      <c r="AG592" s="8"/>
      <c r="AH592" s="8"/>
      <c r="AI592" s="8"/>
      <c r="AJ592" s="8"/>
      <c r="AK592" s="8"/>
      <c r="AL592" s="8"/>
      <c r="AM592" s="7"/>
      <c r="AN592" s="8"/>
      <c r="AO592" s="8"/>
      <c r="AP592" s="8"/>
      <c r="AQ592" s="7"/>
      <c r="AR592" s="8"/>
      <c r="AS592" s="8"/>
      <c r="AT592" s="8"/>
      <c r="AU592" s="8"/>
      <c r="AV592" s="8"/>
      <c r="AW592" s="8"/>
      <c r="AX592" s="7"/>
      <c r="AY592" s="8"/>
      <c r="AZ592" s="8"/>
      <c r="BA592" s="8"/>
      <c r="BB592" s="8"/>
      <c r="BC592" s="8"/>
      <c r="BD592" s="8"/>
      <c r="BE592" s="8"/>
      <c r="BF592" s="8"/>
      <c r="BG592" s="8"/>
      <c r="BH592" s="8"/>
      <c r="BI592" s="8"/>
      <c r="BJ592" s="8"/>
      <c r="BK592" s="8"/>
      <c r="BL592" s="8"/>
      <c r="BM592" s="8"/>
      <c r="BN592" s="8"/>
      <c r="BO592" s="8"/>
      <c r="BP592" s="7"/>
      <c r="BQ592" s="8"/>
      <c r="BR592" s="8"/>
      <c r="BS592" s="7"/>
      <c r="BT592" s="8"/>
      <c r="BU592" s="8"/>
    </row>
    <row r="593" spans="2:73" s="2" customFormat="1" x14ac:dyDescent="0.25">
      <c r="B593" s="3"/>
      <c r="C593" s="4"/>
      <c r="D593" s="5"/>
      <c r="E593" s="5"/>
      <c r="F593" s="4"/>
      <c r="G593" s="6"/>
      <c r="H593" s="6"/>
      <c r="L593" s="6"/>
      <c r="O593" s="6"/>
      <c r="R593" s="6"/>
      <c r="V593" s="7"/>
      <c r="W593" s="7"/>
      <c r="X593" s="8"/>
      <c r="Y593" s="8"/>
      <c r="Z593" s="8"/>
      <c r="AA593" s="8"/>
      <c r="AB593" s="8"/>
      <c r="AC593" s="7"/>
      <c r="AD593" s="8"/>
      <c r="AE593" s="8"/>
      <c r="AF593" s="7"/>
      <c r="AG593" s="8"/>
      <c r="AH593" s="8"/>
      <c r="AI593" s="8"/>
      <c r="AJ593" s="8"/>
      <c r="AK593" s="8"/>
      <c r="AL593" s="8"/>
      <c r="AM593" s="7"/>
      <c r="AN593" s="8"/>
      <c r="AO593" s="8"/>
      <c r="AP593" s="8"/>
      <c r="AQ593" s="7"/>
      <c r="AR593" s="8"/>
      <c r="AS593" s="8"/>
      <c r="AT593" s="8"/>
      <c r="AU593" s="8"/>
      <c r="AV593" s="8"/>
      <c r="AW593" s="8"/>
      <c r="AX593" s="7"/>
      <c r="AY593" s="8"/>
      <c r="AZ593" s="8"/>
      <c r="BA593" s="8"/>
      <c r="BB593" s="8"/>
      <c r="BC593" s="8"/>
      <c r="BD593" s="8"/>
      <c r="BE593" s="8"/>
      <c r="BF593" s="8"/>
      <c r="BG593" s="8"/>
      <c r="BH593" s="8"/>
      <c r="BI593" s="8"/>
      <c r="BJ593" s="8"/>
      <c r="BK593" s="8"/>
      <c r="BL593" s="8"/>
      <c r="BM593" s="8"/>
      <c r="BN593" s="8"/>
      <c r="BO593" s="8"/>
      <c r="BP593" s="7"/>
      <c r="BQ593" s="8"/>
      <c r="BR593" s="8"/>
      <c r="BS593" s="7"/>
      <c r="BT593" s="8"/>
      <c r="BU593" s="8"/>
    </row>
    <row r="594" spans="2:73" s="2" customFormat="1" x14ac:dyDescent="0.25">
      <c r="B594" s="3"/>
      <c r="C594" s="4"/>
      <c r="D594" s="5"/>
      <c r="E594" s="5"/>
      <c r="F594" s="4"/>
      <c r="G594" s="6"/>
      <c r="H594" s="6"/>
      <c r="L594" s="6"/>
      <c r="O594" s="6"/>
      <c r="R594" s="6"/>
      <c r="V594" s="7"/>
      <c r="W594" s="7"/>
      <c r="X594" s="8"/>
      <c r="Y594" s="8"/>
      <c r="Z594" s="8"/>
      <c r="AA594" s="8"/>
      <c r="AB594" s="8"/>
      <c r="AC594" s="7"/>
      <c r="AD594" s="8"/>
      <c r="AE594" s="8"/>
      <c r="AF594" s="7"/>
      <c r="AG594" s="8"/>
      <c r="AH594" s="8"/>
      <c r="AI594" s="8"/>
      <c r="AJ594" s="8"/>
      <c r="AK594" s="8"/>
      <c r="AL594" s="8"/>
      <c r="AM594" s="7"/>
      <c r="AN594" s="8"/>
      <c r="AO594" s="8"/>
      <c r="AP594" s="8"/>
      <c r="AQ594" s="7"/>
      <c r="AR594" s="8"/>
      <c r="AS594" s="8"/>
      <c r="AT594" s="8"/>
      <c r="AU594" s="8"/>
      <c r="AV594" s="8"/>
      <c r="AW594" s="8"/>
      <c r="AX594" s="7"/>
      <c r="AY594" s="8"/>
      <c r="AZ594" s="8"/>
      <c r="BA594" s="8"/>
      <c r="BB594" s="8"/>
      <c r="BC594" s="8"/>
      <c r="BD594" s="8"/>
      <c r="BE594" s="8"/>
      <c r="BF594" s="8"/>
      <c r="BG594" s="8"/>
      <c r="BH594" s="8"/>
      <c r="BI594" s="8"/>
      <c r="BJ594" s="8"/>
      <c r="BK594" s="8"/>
      <c r="BL594" s="8"/>
      <c r="BM594" s="8"/>
      <c r="BN594" s="8"/>
      <c r="BO594" s="8"/>
      <c r="BP594" s="7"/>
      <c r="BQ594" s="8"/>
      <c r="BR594" s="8"/>
      <c r="BS594" s="7"/>
      <c r="BT594" s="8"/>
      <c r="BU594" s="8"/>
    </row>
    <row r="595" spans="2:73" s="2" customFormat="1" x14ac:dyDescent="0.25">
      <c r="B595" s="3"/>
      <c r="C595" s="4"/>
      <c r="D595" s="5"/>
      <c r="E595" s="5"/>
      <c r="F595" s="4"/>
      <c r="G595" s="6"/>
      <c r="H595" s="6"/>
      <c r="L595" s="6"/>
      <c r="O595" s="6"/>
      <c r="R595" s="6"/>
      <c r="V595" s="7"/>
      <c r="W595" s="7"/>
      <c r="X595" s="8"/>
      <c r="Y595" s="8"/>
      <c r="Z595" s="8"/>
      <c r="AA595" s="8"/>
      <c r="AB595" s="8"/>
      <c r="AC595" s="7"/>
      <c r="AD595" s="8"/>
      <c r="AE595" s="8"/>
      <c r="AF595" s="7"/>
      <c r="AG595" s="8"/>
      <c r="AH595" s="8"/>
      <c r="AI595" s="8"/>
      <c r="AJ595" s="8"/>
      <c r="AK595" s="8"/>
      <c r="AL595" s="8"/>
      <c r="AM595" s="7"/>
      <c r="AN595" s="8"/>
      <c r="AO595" s="8"/>
      <c r="AP595" s="8"/>
      <c r="AQ595" s="7"/>
      <c r="AR595" s="8"/>
      <c r="AS595" s="8"/>
      <c r="AT595" s="8"/>
      <c r="AU595" s="8"/>
      <c r="AV595" s="8"/>
      <c r="AW595" s="8"/>
      <c r="AX595" s="7"/>
      <c r="AY595" s="8"/>
      <c r="AZ595" s="8"/>
      <c r="BA595" s="8"/>
      <c r="BB595" s="8"/>
      <c r="BC595" s="8"/>
      <c r="BD595" s="8"/>
      <c r="BE595" s="8"/>
      <c r="BF595" s="8"/>
      <c r="BG595" s="8"/>
      <c r="BH595" s="8"/>
      <c r="BI595" s="8"/>
      <c r="BJ595" s="8"/>
      <c r="BK595" s="8"/>
      <c r="BL595" s="8"/>
      <c r="BM595" s="8"/>
      <c r="BN595" s="8"/>
      <c r="BO595" s="8"/>
      <c r="BP595" s="7"/>
      <c r="BQ595" s="8"/>
      <c r="BR595" s="8"/>
      <c r="BS595" s="7"/>
      <c r="BT595" s="8"/>
      <c r="BU595" s="8"/>
    </row>
    <row r="596" spans="2:73" s="2" customFormat="1" x14ac:dyDescent="0.25">
      <c r="B596" s="3"/>
      <c r="C596" s="4"/>
      <c r="D596" s="5"/>
      <c r="E596" s="5"/>
      <c r="F596" s="4"/>
      <c r="G596" s="6"/>
      <c r="H596" s="6"/>
      <c r="L596" s="6"/>
      <c r="O596" s="6"/>
      <c r="R596" s="6"/>
      <c r="V596" s="7"/>
      <c r="W596" s="7"/>
      <c r="X596" s="8"/>
      <c r="Y596" s="8"/>
      <c r="Z596" s="8"/>
      <c r="AA596" s="8"/>
      <c r="AB596" s="8"/>
      <c r="AC596" s="7"/>
      <c r="AD596" s="8"/>
      <c r="AE596" s="8"/>
      <c r="AF596" s="7"/>
      <c r="AG596" s="8"/>
      <c r="AH596" s="8"/>
      <c r="AI596" s="8"/>
      <c r="AJ596" s="8"/>
      <c r="AK596" s="8"/>
      <c r="AL596" s="8"/>
      <c r="AM596" s="7"/>
      <c r="AN596" s="8"/>
      <c r="AO596" s="8"/>
      <c r="AP596" s="8"/>
      <c r="AQ596" s="7"/>
      <c r="AR596" s="8"/>
      <c r="AS596" s="8"/>
      <c r="AT596" s="8"/>
      <c r="AU596" s="8"/>
      <c r="AV596" s="8"/>
      <c r="AW596" s="8"/>
      <c r="AX596" s="7"/>
      <c r="AY596" s="8"/>
      <c r="AZ596" s="8"/>
      <c r="BA596" s="8"/>
      <c r="BB596" s="8"/>
      <c r="BC596" s="8"/>
      <c r="BD596" s="8"/>
      <c r="BE596" s="8"/>
      <c r="BF596" s="8"/>
      <c r="BG596" s="8"/>
      <c r="BH596" s="8"/>
      <c r="BI596" s="8"/>
      <c r="BJ596" s="8"/>
      <c r="BK596" s="8"/>
      <c r="BL596" s="8"/>
      <c r="BM596" s="8"/>
      <c r="BN596" s="8"/>
      <c r="BO596" s="8"/>
      <c r="BP596" s="7"/>
      <c r="BQ596" s="8"/>
      <c r="BR596" s="8"/>
      <c r="BS596" s="7"/>
      <c r="BT596" s="8"/>
      <c r="BU596" s="8"/>
    </row>
    <row r="597" spans="2:73" s="2" customFormat="1" x14ac:dyDescent="0.25">
      <c r="B597" s="3"/>
      <c r="C597" s="4"/>
      <c r="D597" s="5"/>
      <c r="E597" s="5"/>
      <c r="F597" s="4"/>
      <c r="G597" s="6"/>
      <c r="H597" s="6"/>
      <c r="L597" s="6"/>
      <c r="O597" s="6"/>
      <c r="R597" s="6"/>
      <c r="V597" s="7"/>
      <c r="W597" s="7"/>
      <c r="X597" s="8"/>
      <c r="Y597" s="8"/>
      <c r="Z597" s="8"/>
      <c r="AA597" s="8"/>
      <c r="AB597" s="8"/>
      <c r="AC597" s="7"/>
      <c r="AD597" s="8"/>
      <c r="AE597" s="8"/>
      <c r="AF597" s="7"/>
      <c r="AG597" s="8"/>
      <c r="AH597" s="8"/>
      <c r="AI597" s="8"/>
      <c r="AJ597" s="8"/>
      <c r="AK597" s="8"/>
      <c r="AL597" s="8"/>
      <c r="AM597" s="7"/>
      <c r="AN597" s="8"/>
      <c r="AO597" s="8"/>
      <c r="AP597" s="8"/>
      <c r="AQ597" s="7"/>
      <c r="AR597" s="8"/>
      <c r="AS597" s="8"/>
      <c r="AT597" s="8"/>
      <c r="AU597" s="8"/>
      <c r="AV597" s="8"/>
      <c r="AW597" s="8"/>
      <c r="AX597" s="7"/>
      <c r="AY597" s="8"/>
      <c r="AZ597" s="8"/>
      <c r="BA597" s="8"/>
      <c r="BB597" s="8"/>
      <c r="BC597" s="8"/>
      <c r="BD597" s="8"/>
      <c r="BE597" s="8"/>
      <c r="BF597" s="8"/>
      <c r="BG597" s="8"/>
      <c r="BH597" s="8"/>
      <c r="BI597" s="8"/>
      <c r="BJ597" s="8"/>
      <c r="BK597" s="8"/>
      <c r="BL597" s="8"/>
      <c r="BM597" s="8"/>
      <c r="BN597" s="8"/>
      <c r="BO597" s="8"/>
      <c r="BP597" s="7"/>
      <c r="BQ597" s="8"/>
      <c r="BR597" s="8"/>
      <c r="BS597" s="7"/>
      <c r="BT597" s="8"/>
      <c r="BU597" s="8"/>
    </row>
    <row r="598" spans="2:73" s="2" customFormat="1" x14ac:dyDescent="0.25">
      <c r="B598" s="3"/>
      <c r="C598" s="4"/>
      <c r="D598" s="5"/>
      <c r="E598" s="5"/>
      <c r="F598" s="4"/>
      <c r="G598" s="6"/>
      <c r="H598" s="6"/>
      <c r="L598" s="6"/>
      <c r="O598" s="6"/>
      <c r="R598" s="6"/>
      <c r="V598" s="7"/>
      <c r="W598" s="7"/>
      <c r="X598" s="8"/>
      <c r="Y598" s="8"/>
      <c r="Z598" s="8"/>
      <c r="AA598" s="8"/>
      <c r="AB598" s="8"/>
      <c r="AC598" s="7"/>
      <c r="AD598" s="8"/>
      <c r="AE598" s="8"/>
      <c r="AF598" s="7"/>
      <c r="AG598" s="8"/>
      <c r="AH598" s="8"/>
      <c r="AI598" s="8"/>
      <c r="AJ598" s="8"/>
      <c r="AK598" s="8"/>
      <c r="AL598" s="8"/>
      <c r="AM598" s="7"/>
      <c r="AN598" s="8"/>
      <c r="AO598" s="8"/>
      <c r="AP598" s="8"/>
      <c r="AQ598" s="7"/>
      <c r="AR598" s="8"/>
      <c r="AS598" s="8"/>
      <c r="AT598" s="8"/>
      <c r="AU598" s="8"/>
      <c r="AV598" s="8"/>
      <c r="AW598" s="8"/>
      <c r="AX598" s="7"/>
      <c r="AY598" s="8"/>
      <c r="AZ598" s="8"/>
      <c r="BA598" s="8"/>
      <c r="BB598" s="8"/>
      <c r="BC598" s="8"/>
      <c r="BD598" s="8"/>
      <c r="BE598" s="8"/>
      <c r="BF598" s="8"/>
      <c r="BG598" s="8"/>
      <c r="BH598" s="8"/>
      <c r="BI598" s="8"/>
      <c r="BJ598" s="8"/>
      <c r="BK598" s="8"/>
      <c r="BL598" s="8"/>
      <c r="BM598" s="8"/>
      <c r="BN598" s="8"/>
      <c r="BO598" s="8"/>
      <c r="BP598" s="7"/>
      <c r="BQ598" s="8"/>
      <c r="BR598" s="8"/>
      <c r="BS598" s="7"/>
      <c r="BT598" s="8"/>
      <c r="BU598" s="8"/>
    </row>
    <row r="599" spans="2:73" s="2" customFormat="1" x14ac:dyDescent="0.25">
      <c r="B599" s="3"/>
      <c r="C599" s="4"/>
      <c r="D599" s="5"/>
      <c r="E599" s="5"/>
      <c r="F599" s="4"/>
      <c r="G599" s="6"/>
      <c r="H599" s="6"/>
      <c r="L599" s="6"/>
      <c r="O599" s="6"/>
      <c r="R599" s="6"/>
      <c r="V599" s="7"/>
      <c r="W599" s="7"/>
      <c r="X599" s="8"/>
      <c r="Y599" s="8"/>
      <c r="Z599" s="8"/>
      <c r="AA599" s="8"/>
      <c r="AB599" s="8"/>
      <c r="AC599" s="7"/>
      <c r="AD599" s="8"/>
      <c r="AE599" s="8"/>
      <c r="AF599" s="7"/>
      <c r="AG599" s="8"/>
      <c r="AH599" s="8"/>
      <c r="AI599" s="8"/>
      <c r="AJ599" s="8"/>
      <c r="AK599" s="8"/>
      <c r="AL599" s="8"/>
      <c r="AM599" s="7"/>
      <c r="AN599" s="8"/>
      <c r="AO599" s="8"/>
      <c r="AP599" s="8"/>
      <c r="AQ599" s="7"/>
      <c r="AR599" s="8"/>
      <c r="AS599" s="8"/>
      <c r="AT599" s="8"/>
      <c r="AU599" s="8"/>
      <c r="AV599" s="8"/>
      <c r="AW599" s="8"/>
      <c r="AX599" s="7"/>
      <c r="AY599" s="8"/>
      <c r="AZ599" s="8"/>
      <c r="BA599" s="8"/>
      <c r="BB599" s="8"/>
      <c r="BC599" s="8"/>
      <c r="BD599" s="8"/>
      <c r="BE599" s="8"/>
      <c r="BF599" s="8"/>
      <c r="BG599" s="8"/>
      <c r="BH599" s="8"/>
      <c r="BI599" s="8"/>
      <c r="BJ599" s="8"/>
      <c r="BK599" s="8"/>
      <c r="BL599" s="8"/>
      <c r="BM599" s="8"/>
      <c r="BN599" s="8"/>
      <c r="BO599" s="8"/>
      <c r="BP599" s="7"/>
      <c r="BQ599" s="8"/>
      <c r="BR599" s="8"/>
      <c r="BS599" s="7"/>
      <c r="BT599" s="8"/>
      <c r="BU599" s="8"/>
    </row>
    <row r="600" spans="2:73" s="2" customFormat="1" x14ac:dyDescent="0.25">
      <c r="B600" s="3"/>
      <c r="C600" s="4"/>
      <c r="D600" s="5"/>
      <c r="E600" s="5"/>
      <c r="F600" s="4"/>
      <c r="G600" s="6"/>
      <c r="H600" s="6"/>
      <c r="L600" s="6"/>
      <c r="O600" s="6"/>
      <c r="R600" s="6"/>
      <c r="V600" s="7"/>
      <c r="W600" s="7"/>
      <c r="X600" s="8"/>
      <c r="Y600" s="8"/>
      <c r="Z600" s="8"/>
      <c r="AA600" s="8"/>
      <c r="AB600" s="8"/>
      <c r="AC600" s="7"/>
      <c r="AD600" s="8"/>
      <c r="AE600" s="8"/>
      <c r="AF600" s="7"/>
      <c r="AG600" s="8"/>
      <c r="AH600" s="8"/>
      <c r="AI600" s="8"/>
      <c r="AJ600" s="8"/>
      <c r="AK600" s="8"/>
      <c r="AL600" s="8"/>
      <c r="AM600" s="7"/>
      <c r="AN600" s="8"/>
      <c r="AO600" s="8"/>
      <c r="AP600" s="8"/>
      <c r="AQ600" s="7"/>
      <c r="AR600" s="8"/>
      <c r="AS600" s="8"/>
      <c r="AT600" s="8"/>
      <c r="AU600" s="8"/>
      <c r="AV600" s="8"/>
      <c r="AW600" s="8"/>
      <c r="AX600" s="7"/>
      <c r="AY600" s="8"/>
      <c r="AZ600" s="8"/>
      <c r="BA600" s="8"/>
      <c r="BB600" s="8"/>
      <c r="BC600" s="8"/>
      <c r="BD600" s="8"/>
      <c r="BE600" s="8"/>
      <c r="BF600" s="8"/>
      <c r="BG600" s="8"/>
      <c r="BH600" s="8"/>
      <c r="BI600" s="8"/>
      <c r="BJ600" s="8"/>
      <c r="BK600" s="8"/>
      <c r="BL600" s="8"/>
      <c r="BM600" s="8"/>
      <c r="BN600" s="8"/>
      <c r="BO600" s="8"/>
      <c r="BP600" s="7"/>
      <c r="BQ600" s="8"/>
      <c r="BR600" s="8"/>
      <c r="BS600" s="7"/>
      <c r="BT600" s="8"/>
      <c r="BU600" s="8"/>
    </row>
    <row r="601" spans="2:73" s="2" customFormat="1" x14ac:dyDescent="0.25">
      <c r="B601" s="3"/>
      <c r="C601" s="4"/>
      <c r="D601" s="5"/>
      <c r="E601" s="5"/>
      <c r="F601" s="4"/>
      <c r="G601" s="6"/>
      <c r="H601" s="6"/>
      <c r="L601" s="6"/>
      <c r="O601" s="6"/>
      <c r="R601" s="6"/>
      <c r="V601" s="7"/>
      <c r="W601" s="7"/>
      <c r="X601" s="8"/>
      <c r="Y601" s="8"/>
      <c r="Z601" s="8"/>
      <c r="AA601" s="8"/>
      <c r="AB601" s="8"/>
      <c r="AC601" s="7"/>
      <c r="AD601" s="8"/>
      <c r="AE601" s="8"/>
      <c r="AF601" s="7"/>
      <c r="AG601" s="8"/>
      <c r="AH601" s="8"/>
      <c r="AI601" s="8"/>
      <c r="AJ601" s="8"/>
      <c r="AK601" s="8"/>
      <c r="AL601" s="8"/>
      <c r="AM601" s="7"/>
      <c r="AN601" s="8"/>
      <c r="AO601" s="8"/>
      <c r="AP601" s="8"/>
      <c r="AQ601" s="7"/>
      <c r="AR601" s="8"/>
      <c r="AS601" s="8"/>
      <c r="AT601" s="8"/>
      <c r="AU601" s="8"/>
      <c r="AV601" s="8"/>
      <c r="AW601" s="8"/>
      <c r="AX601" s="7"/>
      <c r="AY601" s="8"/>
      <c r="AZ601" s="8"/>
      <c r="BA601" s="8"/>
      <c r="BB601" s="8"/>
      <c r="BC601" s="8"/>
      <c r="BD601" s="8"/>
      <c r="BE601" s="8"/>
      <c r="BF601" s="8"/>
      <c r="BG601" s="8"/>
      <c r="BH601" s="8"/>
      <c r="BI601" s="8"/>
      <c r="BJ601" s="8"/>
      <c r="BK601" s="8"/>
      <c r="BL601" s="8"/>
      <c r="BM601" s="8"/>
      <c r="BN601" s="8"/>
      <c r="BO601" s="8"/>
      <c r="BP601" s="7"/>
      <c r="BQ601" s="8"/>
      <c r="BR601" s="8"/>
      <c r="BS601" s="7"/>
      <c r="BT601" s="8"/>
      <c r="BU601" s="8"/>
    </row>
    <row r="602" spans="2:73" s="2" customFormat="1" x14ac:dyDescent="0.25">
      <c r="B602" s="3"/>
      <c r="C602" s="4"/>
      <c r="D602" s="5"/>
      <c r="E602" s="5"/>
      <c r="F602" s="4"/>
      <c r="G602" s="6"/>
      <c r="H602" s="6"/>
      <c r="L602" s="6"/>
      <c r="O602" s="6"/>
      <c r="R602" s="6"/>
      <c r="V602" s="7"/>
      <c r="W602" s="7"/>
      <c r="X602" s="8"/>
      <c r="Y602" s="8"/>
      <c r="Z602" s="8"/>
      <c r="AA602" s="8"/>
      <c r="AB602" s="8"/>
      <c r="AC602" s="7"/>
      <c r="AD602" s="8"/>
      <c r="AE602" s="8"/>
      <c r="AF602" s="7"/>
      <c r="AG602" s="8"/>
      <c r="AH602" s="8"/>
      <c r="AI602" s="8"/>
      <c r="AJ602" s="8"/>
      <c r="AK602" s="8"/>
      <c r="AL602" s="8"/>
      <c r="AM602" s="7"/>
      <c r="AN602" s="8"/>
      <c r="AO602" s="8"/>
      <c r="AP602" s="8"/>
      <c r="AQ602" s="7"/>
      <c r="AR602" s="8"/>
      <c r="AS602" s="8"/>
      <c r="AT602" s="8"/>
      <c r="AU602" s="8"/>
      <c r="AV602" s="8"/>
      <c r="AW602" s="8"/>
      <c r="AX602" s="7"/>
      <c r="AY602" s="8"/>
      <c r="AZ602" s="8"/>
      <c r="BA602" s="8"/>
      <c r="BB602" s="8"/>
      <c r="BC602" s="8"/>
      <c r="BD602" s="8"/>
      <c r="BE602" s="8"/>
      <c r="BF602" s="8"/>
      <c r="BG602" s="8"/>
      <c r="BH602" s="8"/>
      <c r="BI602" s="8"/>
      <c r="BJ602" s="8"/>
      <c r="BK602" s="8"/>
      <c r="BL602" s="8"/>
      <c r="BM602" s="8"/>
      <c r="BN602" s="8"/>
      <c r="BO602" s="8"/>
      <c r="BP602" s="7"/>
      <c r="BQ602" s="8"/>
      <c r="BR602" s="8"/>
      <c r="BS602" s="7"/>
      <c r="BT602" s="8"/>
      <c r="BU602" s="8"/>
    </row>
    <row r="603" spans="2:73" s="2" customFormat="1" x14ac:dyDescent="0.25">
      <c r="B603" s="3"/>
      <c r="C603" s="4"/>
      <c r="D603" s="5"/>
      <c r="E603" s="5"/>
      <c r="F603" s="4"/>
      <c r="G603" s="6"/>
      <c r="H603" s="6"/>
      <c r="L603" s="6"/>
      <c r="O603" s="6"/>
      <c r="R603" s="6"/>
      <c r="V603" s="7"/>
      <c r="W603" s="7"/>
      <c r="X603" s="8"/>
      <c r="Y603" s="8"/>
      <c r="Z603" s="8"/>
      <c r="AA603" s="8"/>
      <c r="AB603" s="8"/>
      <c r="AC603" s="7"/>
      <c r="AD603" s="8"/>
      <c r="AE603" s="8"/>
      <c r="AF603" s="7"/>
      <c r="AG603" s="8"/>
      <c r="AH603" s="8"/>
      <c r="AI603" s="8"/>
      <c r="AJ603" s="8"/>
      <c r="AK603" s="8"/>
      <c r="AL603" s="8"/>
      <c r="AM603" s="7"/>
      <c r="AN603" s="8"/>
      <c r="AO603" s="8"/>
      <c r="AP603" s="8"/>
      <c r="AQ603" s="7"/>
      <c r="AR603" s="8"/>
      <c r="AS603" s="8"/>
      <c r="AT603" s="8"/>
      <c r="AU603" s="8"/>
      <c r="AV603" s="8"/>
      <c r="AW603" s="8"/>
      <c r="AX603" s="7"/>
      <c r="AY603" s="8"/>
      <c r="AZ603" s="8"/>
      <c r="BA603" s="8"/>
      <c r="BB603" s="8"/>
      <c r="BC603" s="8"/>
      <c r="BD603" s="8"/>
      <c r="BE603" s="8"/>
      <c r="BF603" s="8"/>
      <c r="BG603" s="8"/>
      <c r="BH603" s="8"/>
      <c r="BI603" s="8"/>
      <c r="BJ603" s="8"/>
      <c r="BK603" s="8"/>
      <c r="BL603" s="8"/>
      <c r="BM603" s="8"/>
      <c r="BN603" s="8"/>
      <c r="BO603" s="8"/>
      <c r="BP603" s="7"/>
      <c r="BQ603" s="8"/>
      <c r="BR603" s="8"/>
      <c r="BS603" s="7"/>
      <c r="BT603" s="8"/>
      <c r="BU603" s="8"/>
    </row>
    <row r="604" spans="2:73" s="2" customFormat="1" x14ac:dyDescent="0.25">
      <c r="B604" s="3"/>
      <c r="C604" s="4"/>
      <c r="D604" s="5"/>
      <c r="E604" s="5"/>
      <c r="F604" s="4"/>
      <c r="G604" s="6"/>
      <c r="H604" s="6"/>
      <c r="L604" s="6"/>
      <c r="O604" s="6"/>
      <c r="R604" s="6"/>
      <c r="V604" s="7"/>
      <c r="W604" s="7"/>
      <c r="X604" s="8"/>
      <c r="Y604" s="8"/>
      <c r="Z604" s="8"/>
      <c r="AA604" s="8"/>
      <c r="AB604" s="8"/>
      <c r="AC604" s="7"/>
      <c r="AD604" s="8"/>
      <c r="AE604" s="8"/>
      <c r="AF604" s="7"/>
      <c r="AG604" s="8"/>
      <c r="AH604" s="8"/>
      <c r="AI604" s="8"/>
      <c r="AJ604" s="8"/>
      <c r="AK604" s="8"/>
      <c r="AL604" s="8"/>
      <c r="AM604" s="7"/>
      <c r="AN604" s="8"/>
      <c r="AO604" s="8"/>
      <c r="AP604" s="8"/>
      <c r="AQ604" s="7"/>
      <c r="AR604" s="8"/>
      <c r="AS604" s="8"/>
      <c r="AT604" s="8"/>
      <c r="AU604" s="8"/>
      <c r="AV604" s="8"/>
      <c r="AW604" s="8"/>
      <c r="AX604" s="7"/>
      <c r="AY604" s="8"/>
      <c r="AZ604" s="8"/>
      <c r="BA604" s="8"/>
      <c r="BB604" s="8"/>
      <c r="BC604" s="8"/>
      <c r="BD604" s="8"/>
      <c r="BE604" s="8"/>
      <c r="BF604" s="8"/>
      <c r="BG604" s="8"/>
      <c r="BH604" s="8"/>
      <c r="BI604" s="8"/>
      <c r="BJ604" s="8"/>
      <c r="BK604" s="8"/>
      <c r="BL604" s="8"/>
      <c r="BM604" s="8"/>
      <c r="BN604" s="8"/>
      <c r="BO604" s="8"/>
      <c r="BP604" s="7"/>
      <c r="BQ604" s="8"/>
      <c r="BR604" s="8"/>
      <c r="BS604" s="7"/>
      <c r="BT604" s="8"/>
      <c r="BU604" s="8"/>
    </row>
    <row r="605" spans="2:73" s="2" customFormat="1" x14ac:dyDescent="0.25">
      <c r="B605" s="3"/>
      <c r="C605" s="4"/>
      <c r="D605" s="5"/>
      <c r="E605" s="5"/>
      <c r="F605" s="4"/>
      <c r="G605" s="6"/>
      <c r="H605" s="6"/>
      <c r="L605" s="6"/>
      <c r="O605" s="6"/>
      <c r="R605" s="6"/>
      <c r="V605" s="7"/>
      <c r="W605" s="7"/>
      <c r="X605" s="8"/>
      <c r="Y605" s="8"/>
      <c r="Z605" s="8"/>
      <c r="AA605" s="8"/>
      <c r="AB605" s="8"/>
      <c r="AC605" s="7"/>
      <c r="AD605" s="8"/>
      <c r="AE605" s="8"/>
      <c r="AF605" s="7"/>
      <c r="AG605" s="8"/>
      <c r="AH605" s="8"/>
      <c r="AI605" s="8"/>
      <c r="AJ605" s="8"/>
      <c r="AK605" s="8"/>
      <c r="AL605" s="8"/>
      <c r="AM605" s="7"/>
      <c r="AN605" s="8"/>
      <c r="AO605" s="8"/>
      <c r="AP605" s="8"/>
      <c r="AQ605" s="7"/>
      <c r="AR605" s="8"/>
      <c r="AS605" s="8"/>
      <c r="AT605" s="8"/>
      <c r="AU605" s="8"/>
      <c r="AV605" s="8"/>
      <c r="AW605" s="8"/>
      <c r="AX605" s="7"/>
      <c r="AY605" s="8"/>
      <c r="AZ605" s="8"/>
      <c r="BA605" s="8"/>
      <c r="BB605" s="8"/>
      <c r="BC605" s="8"/>
      <c r="BD605" s="8"/>
      <c r="BE605" s="8"/>
      <c r="BF605" s="8"/>
      <c r="BG605" s="8"/>
      <c r="BH605" s="8"/>
      <c r="BI605" s="8"/>
      <c r="BJ605" s="8"/>
      <c r="BK605" s="8"/>
      <c r="BL605" s="8"/>
      <c r="BM605" s="8"/>
      <c r="BN605" s="8"/>
      <c r="BO605" s="8"/>
      <c r="BP605" s="7"/>
      <c r="BQ605" s="8"/>
      <c r="BR605" s="8"/>
      <c r="BS605" s="7"/>
      <c r="BT605" s="8"/>
      <c r="BU605" s="8"/>
    </row>
    <row r="606" spans="2:73" s="2" customFormat="1" x14ac:dyDescent="0.25">
      <c r="B606" s="3"/>
      <c r="C606" s="4"/>
      <c r="D606" s="5"/>
      <c r="E606" s="5"/>
      <c r="F606" s="4"/>
      <c r="G606" s="6"/>
      <c r="H606" s="6"/>
      <c r="L606" s="6"/>
      <c r="O606" s="6"/>
      <c r="R606" s="6"/>
      <c r="V606" s="7"/>
      <c r="W606" s="7"/>
      <c r="X606" s="8"/>
      <c r="Y606" s="8"/>
      <c r="Z606" s="8"/>
      <c r="AA606" s="8"/>
      <c r="AB606" s="8"/>
      <c r="AC606" s="7"/>
      <c r="AD606" s="8"/>
      <c r="AE606" s="8"/>
      <c r="AF606" s="7"/>
      <c r="AG606" s="8"/>
      <c r="AH606" s="8"/>
      <c r="AI606" s="8"/>
      <c r="AJ606" s="8"/>
      <c r="AK606" s="8"/>
      <c r="AL606" s="8"/>
      <c r="AM606" s="7"/>
      <c r="AN606" s="8"/>
      <c r="AO606" s="8"/>
      <c r="AP606" s="8"/>
      <c r="AQ606" s="7"/>
      <c r="AR606" s="8"/>
      <c r="AS606" s="8"/>
      <c r="AT606" s="8"/>
      <c r="AU606" s="8"/>
      <c r="AV606" s="8"/>
      <c r="AW606" s="8"/>
      <c r="AX606" s="7"/>
      <c r="AY606" s="8"/>
      <c r="AZ606" s="8"/>
      <c r="BA606" s="8"/>
      <c r="BB606" s="8"/>
      <c r="BC606" s="8"/>
      <c r="BD606" s="8"/>
      <c r="BE606" s="8"/>
      <c r="BF606" s="8"/>
      <c r="BG606" s="8"/>
      <c r="BH606" s="8"/>
      <c r="BI606" s="8"/>
      <c r="BJ606" s="8"/>
      <c r="BK606" s="8"/>
      <c r="BL606" s="8"/>
      <c r="BM606" s="8"/>
      <c r="BN606" s="8"/>
      <c r="BO606" s="8"/>
      <c r="BP606" s="7"/>
      <c r="BQ606" s="8"/>
      <c r="BR606" s="8"/>
      <c r="BS606" s="7"/>
      <c r="BT606" s="8"/>
      <c r="BU606" s="8"/>
    </row>
    <row r="607" spans="2:73" s="2" customFormat="1" x14ac:dyDescent="0.25">
      <c r="B607" s="3"/>
      <c r="C607" s="4"/>
      <c r="D607" s="5"/>
      <c r="E607" s="5"/>
      <c r="F607" s="4"/>
      <c r="G607" s="6"/>
      <c r="H607" s="6"/>
      <c r="L607" s="6"/>
      <c r="O607" s="6"/>
      <c r="R607" s="6"/>
      <c r="V607" s="7"/>
      <c r="W607" s="7"/>
      <c r="X607" s="8"/>
      <c r="Y607" s="8"/>
      <c r="Z607" s="8"/>
      <c r="AA607" s="8"/>
      <c r="AB607" s="8"/>
      <c r="AC607" s="7"/>
      <c r="AD607" s="8"/>
      <c r="AE607" s="8"/>
      <c r="AF607" s="7"/>
      <c r="AG607" s="8"/>
      <c r="AH607" s="8"/>
      <c r="AI607" s="8"/>
      <c r="AJ607" s="8"/>
      <c r="AK607" s="8"/>
      <c r="AL607" s="8"/>
      <c r="AM607" s="7"/>
      <c r="AN607" s="8"/>
      <c r="AO607" s="8"/>
      <c r="AP607" s="8"/>
      <c r="AQ607" s="7"/>
      <c r="AR607" s="8"/>
      <c r="AS607" s="8"/>
      <c r="AT607" s="8"/>
      <c r="AU607" s="8"/>
      <c r="AV607" s="8"/>
      <c r="AW607" s="8"/>
      <c r="AX607" s="7"/>
      <c r="AY607" s="8"/>
      <c r="AZ607" s="8"/>
      <c r="BA607" s="8"/>
      <c r="BB607" s="8"/>
      <c r="BC607" s="8"/>
      <c r="BD607" s="8"/>
      <c r="BE607" s="8"/>
      <c r="BF607" s="8"/>
      <c r="BG607" s="8"/>
      <c r="BH607" s="8"/>
      <c r="BI607" s="8"/>
      <c r="BJ607" s="8"/>
      <c r="BK607" s="8"/>
      <c r="BL607" s="8"/>
      <c r="BM607" s="8"/>
      <c r="BN607" s="8"/>
      <c r="BO607" s="8"/>
      <c r="BP607" s="7"/>
      <c r="BQ607" s="8"/>
      <c r="BR607" s="8"/>
      <c r="BS607" s="7"/>
      <c r="BT607" s="8"/>
      <c r="BU607" s="8"/>
    </row>
    <row r="608" spans="2:73" s="2" customFormat="1" x14ac:dyDescent="0.25">
      <c r="B608" s="3"/>
      <c r="C608" s="4"/>
      <c r="D608" s="5"/>
      <c r="E608" s="5"/>
      <c r="F608" s="4"/>
      <c r="G608" s="6"/>
      <c r="H608" s="6"/>
      <c r="L608" s="6"/>
      <c r="O608" s="6"/>
      <c r="R608" s="6"/>
      <c r="V608" s="7"/>
      <c r="W608" s="7"/>
      <c r="X608" s="8"/>
      <c r="Y608" s="8"/>
      <c r="Z608" s="8"/>
      <c r="AA608" s="8"/>
      <c r="AB608" s="8"/>
      <c r="AC608" s="7"/>
      <c r="AD608" s="8"/>
      <c r="AE608" s="8"/>
      <c r="AF608" s="7"/>
      <c r="AG608" s="8"/>
      <c r="AH608" s="8"/>
      <c r="AI608" s="8"/>
      <c r="AJ608" s="8"/>
      <c r="AK608" s="8"/>
      <c r="AL608" s="8"/>
      <c r="AM608" s="7"/>
      <c r="AN608" s="8"/>
      <c r="AO608" s="8"/>
      <c r="AP608" s="8"/>
      <c r="AQ608" s="7"/>
      <c r="AR608" s="8"/>
      <c r="AS608" s="8"/>
      <c r="AT608" s="8"/>
      <c r="AU608" s="8"/>
      <c r="AV608" s="8"/>
      <c r="AW608" s="8"/>
      <c r="AX608" s="7"/>
      <c r="AY608" s="8"/>
      <c r="AZ608" s="8"/>
      <c r="BA608" s="8"/>
      <c r="BB608" s="8"/>
      <c r="BC608" s="8"/>
      <c r="BD608" s="8"/>
      <c r="BE608" s="8"/>
      <c r="BF608" s="8"/>
      <c r="BG608" s="8"/>
      <c r="BH608" s="8"/>
      <c r="BI608" s="8"/>
      <c r="BJ608" s="8"/>
      <c r="BK608" s="8"/>
      <c r="BL608" s="8"/>
      <c r="BM608" s="8"/>
      <c r="BN608" s="8"/>
      <c r="BO608" s="8"/>
      <c r="BP608" s="7"/>
      <c r="BQ608" s="8"/>
      <c r="BR608" s="8"/>
      <c r="BS608" s="7"/>
      <c r="BT608" s="8"/>
      <c r="BU608" s="8"/>
    </row>
    <row r="609" spans="2:73" s="2" customFormat="1" x14ac:dyDescent="0.25">
      <c r="B609" s="3"/>
      <c r="C609" s="4"/>
      <c r="D609" s="5"/>
      <c r="E609" s="5"/>
      <c r="F609" s="4"/>
      <c r="G609" s="6"/>
      <c r="H609" s="6"/>
      <c r="L609" s="6"/>
      <c r="O609" s="6"/>
      <c r="R609" s="6"/>
      <c r="V609" s="7"/>
      <c r="W609" s="7"/>
      <c r="X609" s="8"/>
      <c r="Y609" s="8"/>
      <c r="Z609" s="8"/>
      <c r="AA609" s="8"/>
      <c r="AB609" s="8"/>
      <c r="AC609" s="7"/>
      <c r="AD609" s="8"/>
      <c r="AE609" s="8"/>
      <c r="AF609" s="7"/>
      <c r="AG609" s="8"/>
      <c r="AH609" s="8"/>
      <c r="AI609" s="8"/>
      <c r="AJ609" s="8"/>
      <c r="AK609" s="8"/>
      <c r="AL609" s="8"/>
      <c r="AM609" s="7"/>
      <c r="AN609" s="8"/>
      <c r="AO609" s="8"/>
      <c r="AP609" s="8"/>
      <c r="AQ609" s="7"/>
      <c r="AR609" s="8"/>
      <c r="AS609" s="8"/>
      <c r="AT609" s="8"/>
      <c r="AU609" s="8"/>
      <c r="AV609" s="8"/>
      <c r="AW609" s="8"/>
      <c r="AX609" s="7"/>
      <c r="AY609" s="8"/>
      <c r="AZ609" s="8"/>
      <c r="BA609" s="8"/>
      <c r="BB609" s="8"/>
      <c r="BC609" s="8"/>
      <c r="BD609" s="8"/>
      <c r="BE609" s="8"/>
      <c r="BF609" s="8"/>
      <c r="BG609" s="8"/>
      <c r="BH609" s="8"/>
      <c r="BI609" s="8"/>
      <c r="BJ609" s="8"/>
      <c r="BK609" s="8"/>
      <c r="BL609" s="8"/>
      <c r="BM609" s="8"/>
      <c r="BN609" s="8"/>
      <c r="BO609" s="8"/>
      <c r="BP609" s="7"/>
      <c r="BQ609" s="8"/>
      <c r="BR609" s="8"/>
      <c r="BS609" s="7"/>
      <c r="BT609" s="8"/>
      <c r="BU609" s="8"/>
    </row>
    <row r="610" spans="2:73" s="2" customFormat="1" x14ac:dyDescent="0.25">
      <c r="B610" s="3"/>
      <c r="C610" s="4"/>
      <c r="D610" s="5"/>
      <c r="E610" s="5"/>
      <c r="F610" s="4"/>
      <c r="G610" s="6"/>
      <c r="H610" s="6"/>
      <c r="L610" s="6"/>
      <c r="O610" s="6"/>
      <c r="R610" s="6"/>
      <c r="V610" s="7"/>
      <c r="W610" s="7"/>
      <c r="X610" s="8"/>
      <c r="Y610" s="8"/>
      <c r="Z610" s="8"/>
      <c r="AA610" s="8"/>
      <c r="AB610" s="8"/>
      <c r="AC610" s="7"/>
      <c r="AD610" s="8"/>
      <c r="AE610" s="8"/>
      <c r="AF610" s="7"/>
      <c r="AG610" s="8"/>
      <c r="AH610" s="8"/>
      <c r="AI610" s="8"/>
      <c r="AJ610" s="8"/>
      <c r="AK610" s="8"/>
      <c r="AL610" s="8"/>
      <c r="AM610" s="7"/>
      <c r="AN610" s="8"/>
      <c r="AO610" s="8"/>
      <c r="AP610" s="8"/>
      <c r="AQ610" s="7"/>
      <c r="AR610" s="8"/>
      <c r="AS610" s="8"/>
      <c r="AT610" s="8"/>
      <c r="AU610" s="8"/>
      <c r="AV610" s="8"/>
      <c r="AW610" s="8"/>
      <c r="AX610" s="7"/>
      <c r="AY610" s="8"/>
      <c r="AZ610" s="8"/>
      <c r="BA610" s="8"/>
      <c r="BB610" s="8"/>
      <c r="BC610" s="8"/>
      <c r="BD610" s="8"/>
      <c r="BE610" s="8"/>
      <c r="BF610" s="8"/>
      <c r="BG610" s="8"/>
      <c r="BH610" s="8"/>
      <c r="BI610" s="8"/>
      <c r="BJ610" s="8"/>
      <c r="BK610" s="8"/>
      <c r="BL610" s="8"/>
      <c r="BM610" s="8"/>
      <c r="BN610" s="8"/>
      <c r="BO610" s="8"/>
      <c r="BP610" s="7"/>
      <c r="BQ610" s="8"/>
      <c r="BR610" s="8"/>
      <c r="BS610" s="7"/>
      <c r="BT610" s="8"/>
      <c r="BU610" s="8"/>
    </row>
    <row r="611" spans="2:73" s="2" customFormat="1" x14ac:dyDescent="0.25">
      <c r="B611" s="3"/>
      <c r="C611" s="4"/>
      <c r="D611" s="5"/>
      <c r="E611" s="5"/>
      <c r="F611" s="4"/>
      <c r="G611" s="6"/>
      <c r="H611" s="6"/>
      <c r="L611" s="6"/>
      <c r="O611" s="6"/>
      <c r="R611" s="6"/>
      <c r="V611" s="7"/>
      <c r="W611" s="7"/>
      <c r="X611" s="8"/>
      <c r="Y611" s="8"/>
      <c r="Z611" s="8"/>
      <c r="AA611" s="8"/>
      <c r="AB611" s="8"/>
      <c r="AC611" s="7"/>
      <c r="AD611" s="8"/>
      <c r="AE611" s="8"/>
      <c r="AF611" s="7"/>
      <c r="AG611" s="8"/>
      <c r="AH611" s="8"/>
      <c r="AI611" s="8"/>
      <c r="AJ611" s="8"/>
      <c r="AK611" s="8"/>
      <c r="AL611" s="8"/>
      <c r="AM611" s="7"/>
      <c r="AN611" s="8"/>
      <c r="AO611" s="8"/>
      <c r="AP611" s="8"/>
      <c r="AQ611" s="7"/>
      <c r="AR611" s="8"/>
      <c r="AS611" s="8"/>
      <c r="AT611" s="8"/>
      <c r="AU611" s="8"/>
      <c r="AV611" s="8"/>
      <c r="AW611" s="8"/>
      <c r="AX611" s="7"/>
      <c r="AY611" s="8"/>
      <c r="AZ611" s="8"/>
      <c r="BA611" s="8"/>
      <c r="BB611" s="8"/>
      <c r="BC611" s="8"/>
      <c r="BD611" s="8"/>
      <c r="BE611" s="8"/>
      <c r="BF611" s="8"/>
      <c r="BG611" s="8"/>
      <c r="BH611" s="8"/>
      <c r="BI611" s="8"/>
      <c r="BJ611" s="8"/>
      <c r="BK611" s="8"/>
      <c r="BL611" s="8"/>
      <c r="BM611" s="8"/>
      <c r="BN611" s="8"/>
      <c r="BO611" s="8"/>
      <c r="BP611" s="7"/>
      <c r="BQ611" s="8"/>
      <c r="BR611" s="8"/>
      <c r="BS611" s="7"/>
      <c r="BT611" s="8"/>
      <c r="BU611" s="8"/>
    </row>
    <row r="612" spans="2:73" s="2" customFormat="1" x14ac:dyDescent="0.25">
      <c r="B612" s="3"/>
      <c r="C612" s="4"/>
      <c r="D612" s="5"/>
      <c r="E612" s="5"/>
      <c r="F612" s="4"/>
      <c r="G612" s="6"/>
      <c r="H612" s="6"/>
      <c r="L612" s="6"/>
      <c r="O612" s="6"/>
      <c r="R612" s="6"/>
      <c r="V612" s="7"/>
      <c r="W612" s="7"/>
      <c r="X612" s="8"/>
      <c r="Y612" s="8"/>
      <c r="Z612" s="8"/>
      <c r="AA612" s="8"/>
      <c r="AB612" s="8"/>
      <c r="AC612" s="7"/>
      <c r="AD612" s="8"/>
      <c r="AE612" s="8"/>
      <c r="AF612" s="7"/>
      <c r="AG612" s="8"/>
      <c r="AH612" s="8"/>
      <c r="AI612" s="8"/>
      <c r="AJ612" s="8"/>
      <c r="AK612" s="8"/>
      <c r="AL612" s="8"/>
      <c r="AM612" s="7"/>
      <c r="AN612" s="8"/>
      <c r="AO612" s="8"/>
      <c r="AP612" s="8"/>
      <c r="AQ612" s="7"/>
      <c r="AR612" s="8"/>
      <c r="AS612" s="8"/>
      <c r="AT612" s="8"/>
      <c r="AU612" s="8"/>
      <c r="AV612" s="8"/>
      <c r="AW612" s="8"/>
      <c r="AX612" s="7"/>
      <c r="AY612" s="8"/>
      <c r="AZ612" s="8"/>
      <c r="BA612" s="8"/>
      <c r="BB612" s="8"/>
      <c r="BC612" s="8"/>
      <c r="BD612" s="8"/>
      <c r="BE612" s="8"/>
      <c r="BF612" s="8"/>
      <c r="BG612" s="8"/>
      <c r="BH612" s="8"/>
      <c r="BI612" s="8"/>
      <c r="BJ612" s="8"/>
      <c r="BK612" s="8"/>
      <c r="BL612" s="8"/>
      <c r="BM612" s="8"/>
      <c r="BN612" s="8"/>
      <c r="BO612" s="8"/>
      <c r="BP612" s="7"/>
      <c r="BQ612" s="8"/>
      <c r="BR612" s="8"/>
      <c r="BS612" s="7"/>
      <c r="BT612" s="8"/>
      <c r="BU612" s="8"/>
    </row>
    <row r="613" spans="2:73" s="2" customFormat="1" x14ac:dyDescent="0.25">
      <c r="B613" s="3"/>
      <c r="C613" s="4"/>
      <c r="D613" s="5"/>
      <c r="E613" s="5"/>
      <c r="F613" s="4"/>
      <c r="G613" s="6"/>
      <c r="H613" s="6"/>
      <c r="L613" s="6"/>
      <c r="O613" s="6"/>
      <c r="R613" s="6"/>
      <c r="V613" s="7"/>
      <c r="W613" s="7"/>
      <c r="X613" s="8"/>
      <c r="Y613" s="8"/>
      <c r="Z613" s="8"/>
      <c r="AA613" s="8"/>
      <c r="AB613" s="8"/>
      <c r="AC613" s="7"/>
      <c r="AD613" s="8"/>
      <c r="AE613" s="8"/>
      <c r="AF613" s="7"/>
      <c r="AG613" s="8"/>
      <c r="AH613" s="8"/>
      <c r="AI613" s="8"/>
      <c r="AJ613" s="8"/>
      <c r="AK613" s="8"/>
      <c r="AL613" s="8"/>
      <c r="AM613" s="7"/>
      <c r="AN613" s="8"/>
      <c r="AO613" s="8"/>
      <c r="AP613" s="8"/>
      <c r="AQ613" s="7"/>
      <c r="AR613" s="8"/>
      <c r="AS613" s="8"/>
      <c r="AT613" s="8"/>
      <c r="AU613" s="8"/>
      <c r="AV613" s="8"/>
      <c r="AW613" s="8"/>
      <c r="AX613" s="7"/>
      <c r="AY613" s="8"/>
      <c r="AZ613" s="8"/>
      <c r="BA613" s="8"/>
      <c r="BB613" s="8"/>
      <c r="BC613" s="8"/>
      <c r="BD613" s="8"/>
      <c r="BE613" s="8"/>
      <c r="BF613" s="8"/>
      <c r="BG613" s="8"/>
      <c r="BH613" s="8"/>
      <c r="BI613" s="8"/>
      <c r="BJ613" s="8"/>
      <c r="BK613" s="8"/>
      <c r="BL613" s="8"/>
      <c r="BM613" s="8"/>
      <c r="BN613" s="8"/>
      <c r="BO613" s="8"/>
      <c r="BP613" s="7"/>
      <c r="BQ613" s="8"/>
      <c r="BR613" s="8"/>
      <c r="BS613" s="7"/>
      <c r="BT613" s="8"/>
      <c r="BU613" s="8"/>
    </row>
    <row r="614" spans="2:73" s="2" customFormat="1" x14ac:dyDescent="0.25">
      <c r="B614" s="3"/>
      <c r="C614" s="4"/>
      <c r="D614" s="5"/>
      <c r="E614" s="5"/>
      <c r="F614" s="4"/>
      <c r="G614" s="6"/>
      <c r="H614" s="6"/>
      <c r="L614" s="6"/>
      <c r="O614" s="6"/>
      <c r="R614" s="6"/>
      <c r="V614" s="7"/>
      <c r="W614" s="7"/>
      <c r="X614" s="8"/>
      <c r="Y614" s="8"/>
      <c r="Z614" s="8"/>
      <c r="AA614" s="8"/>
      <c r="AB614" s="8"/>
      <c r="AC614" s="7"/>
      <c r="AD614" s="8"/>
      <c r="AE614" s="8"/>
      <c r="AF614" s="7"/>
      <c r="AG614" s="8"/>
      <c r="AH614" s="8"/>
      <c r="AI614" s="8"/>
      <c r="AJ614" s="8"/>
      <c r="AK614" s="8"/>
      <c r="AL614" s="8"/>
      <c r="AM614" s="7"/>
      <c r="AN614" s="8"/>
      <c r="AO614" s="8"/>
      <c r="AP614" s="8"/>
      <c r="AQ614" s="7"/>
      <c r="AR614" s="8"/>
      <c r="AS614" s="8"/>
      <c r="AT614" s="8"/>
      <c r="AU614" s="8"/>
      <c r="AV614" s="8"/>
      <c r="AW614" s="8"/>
      <c r="AX614" s="7"/>
      <c r="AY614" s="8"/>
      <c r="AZ614" s="8"/>
      <c r="BA614" s="8"/>
      <c r="BB614" s="8"/>
      <c r="BC614" s="8"/>
      <c r="BD614" s="8"/>
      <c r="BE614" s="8"/>
      <c r="BF614" s="8"/>
      <c r="BG614" s="8"/>
      <c r="BH614" s="8"/>
      <c r="BI614" s="8"/>
      <c r="BJ614" s="8"/>
      <c r="BK614" s="8"/>
      <c r="BL614" s="8"/>
      <c r="BM614" s="8"/>
      <c r="BN614" s="8"/>
      <c r="BO614" s="8"/>
      <c r="BP614" s="7"/>
      <c r="BQ614" s="8"/>
      <c r="BR614" s="8"/>
      <c r="BS614" s="7"/>
      <c r="BT614" s="8"/>
      <c r="BU614" s="8"/>
    </row>
    <row r="615" spans="2:73" s="2" customFormat="1" x14ac:dyDescent="0.25">
      <c r="B615" s="3"/>
      <c r="C615" s="4"/>
      <c r="D615" s="5"/>
      <c r="E615" s="5"/>
      <c r="F615" s="4"/>
      <c r="G615" s="6"/>
      <c r="H615" s="6"/>
      <c r="L615" s="6"/>
      <c r="O615" s="6"/>
      <c r="R615" s="6"/>
      <c r="V615" s="7"/>
      <c r="W615" s="7"/>
      <c r="X615" s="8"/>
      <c r="Y615" s="8"/>
      <c r="Z615" s="8"/>
      <c r="AA615" s="8"/>
      <c r="AB615" s="8"/>
      <c r="AC615" s="7"/>
      <c r="AD615" s="8"/>
      <c r="AE615" s="8"/>
      <c r="AF615" s="7"/>
      <c r="AG615" s="8"/>
      <c r="AH615" s="8"/>
      <c r="AI615" s="8"/>
      <c r="AJ615" s="8"/>
      <c r="AK615" s="8"/>
      <c r="AL615" s="8"/>
      <c r="AM615" s="7"/>
      <c r="AN615" s="8"/>
      <c r="AO615" s="8"/>
      <c r="AP615" s="8"/>
      <c r="AQ615" s="7"/>
      <c r="AR615" s="8"/>
      <c r="AS615" s="8"/>
      <c r="AT615" s="8"/>
      <c r="AU615" s="8"/>
      <c r="AV615" s="8"/>
      <c r="AW615" s="8"/>
      <c r="AX615" s="7"/>
      <c r="AY615" s="8"/>
      <c r="AZ615" s="8"/>
      <c r="BA615" s="8"/>
      <c r="BB615" s="8"/>
      <c r="BC615" s="8"/>
      <c r="BD615" s="8"/>
      <c r="BE615" s="8"/>
      <c r="BF615" s="8"/>
      <c r="BG615" s="8"/>
      <c r="BH615" s="8"/>
      <c r="BI615" s="8"/>
      <c r="BJ615" s="8"/>
      <c r="BK615" s="8"/>
      <c r="BL615" s="8"/>
      <c r="BM615" s="8"/>
      <c r="BN615" s="8"/>
      <c r="BO615" s="8"/>
      <c r="BP615" s="7"/>
      <c r="BQ615" s="8"/>
      <c r="BR615" s="8"/>
      <c r="BS615" s="7"/>
      <c r="BT615" s="8"/>
      <c r="BU615" s="8"/>
    </row>
    <row r="616" spans="2:73" s="2" customFormat="1" x14ac:dyDescent="0.25">
      <c r="B616" s="3"/>
      <c r="C616" s="4"/>
      <c r="D616" s="5"/>
      <c r="E616" s="5"/>
      <c r="F616" s="4"/>
      <c r="G616" s="6"/>
      <c r="H616" s="6"/>
      <c r="L616" s="6"/>
      <c r="O616" s="6"/>
      <c r="R616" s="6"/>
      <c r="V616" s="7"/>
      <c r="W616" s="7"/>
      <c r="X616" s="8"/>
      <c r="Y616" s="8"/>
      <c r="Z616" s="8"/>
      <c r="AA616" s="8"/>
      <c r="AB616" s="8"/>
      <c r="AC616" s="7"/>
      <c r="AD616" s="8"/>
      <c r="AE616" s="8"/>
      <c r="AF616" s="7"/>
      <c r="AG616" s="8"/>
      <c r="AH616" s="8"/>
      <c r="AI616" s="8"/>
      <c r="AJ616" s="8"/>
      <c r="AK616" s="8"/>
      <c r="AL616" s="8"/>
      <c r="AM616" s="7"/>
      <c r="AN616" s="8"/>
      <c r="AO616" s="8"/>
      <c r="AP616" s="8"/>
      <c r="AQ616" s="7"/>
      <c r="AR616" s="8"/>
      <c r="AS616" s="8"/>
      <c r="AT616" s="8"/>
      <c r="AU616" s="8"/>
      <c r="AV616" s="8"/>
      <c r="AW616" s="8"/>
      <c r="AX616" s="7"/>
      <c r="AY616" s="8"/>
      <c r="AZ616" s="8"/>
      <c r="BA616" s="8"/>
      <c r="BB616" s="8"/>
      <c r="BC616" s="8"/>
      <c r="BD616" s="8"/>
      <c r="BE616" s="8"/>
      <c r="BF616" s="8"/>
      <c r="BG616" s="8"/>
      <c r="BH616" s="8"/>
      <c r="BI616" s="8"/>
      <c r="BJ616" s="8"/>
      <c r="BK616" s="8"/>
      <c r="BL616" s="8"/>
      <c r="BM616" s="8"/>
      <c r="BN616" s="8"/>
      <c r="BO616" s="8"/>
      <c r="BP616" s="7"/>
      <c r="BQ616" s="8"/>
      <c r="BR616" s="8"/>
      <c r="BS616" s="7"/>
      <c r="BT616" s="8"/>
      <c r="BU616" s="8"/>
    </row>
    <row r="617" spans="2:73" s="2" customFormat="1" x14ac:dyDescent="0.25">
      <c r="B617" s="3"/>
      <c r="C617" s="4"/>
      <c r="D617" s="5"/>
      <c r="E617" s="5"/>
      <c r="F617" s="4"/>
      <c r="G617" s="6"/>
      <c r="H617" s="6"/>
      <c r="L617" s="6"/>
      <c r="O617" s="6"/>
      <c r="R617" s="6"/>
      <c r="V617" s="7"/>
      <c r="W617" s="7"/>
      <c r="X617" s="8"/>
      <c r="Y617" s="8"/>
      <c r="Z617" s="8"/>
      <c r="AA617" s="8"/>
      <c r="AB617" s="8"/>
      <c r="AC617" s="7"/>
      <c r="AD617" s="8"/>
      <c r="AE617" s="8"/>
      <c r="AF617" s="7"/>
      <c r="AG617" s="8"/>
      <c r="AH617" s="8"/>
      <c r="AI617" s="8"/>
      <c r="AJ617" s="8"/>
      <c r="AK617" s="8"/>
      <c r="AL617" s="8"/>
      <c r="AM617" s="7"/>
      <c r="AN617" s="8"/>
      <c r="AO617" s="8"/>
      <c r="AP617" s="8"/>
      <c r="AQ617" s="7"/>
      <c r="AR617" s="8"/>
      <c r="AS617" s="8"/>
      <c r="AT617" s="8"/>
      <c r="AU617" s="8"/>
      <c r="AV617" s="8"/>
      <c r="AW617" s="8"/>
      <c r="AX617" s="7"/>
      <c r="AY617" s="8"/>
      <c r="AZ617" s="8"/>
      <c r="BA617" s="8"/>
      <c r="BB617" s="8"/>
      <c r="BC617" s="8"/>
      <c r="BD617" s="8"/>
      <c r="BE617" s="8"/>
      <c r="BF617" s="8"/>
      <c r="BG617" s="8"/>
      <c r="BH617" s="8"/>
      <c r="BI617" s="8"/>
      <c r="BJ617" s="8"/>
      <c r="BK617" s="8"/>
      <c r="BL617" s="8"/>
      <c r="BM617" s="8"/>
      <c r="BN617" s="8"/>
      <c r="BO617" s="8"/>
      <c r="BP617" s="7"/>
      <c r="BQ617" s="8"/>
      <c r="BR617" s="8"/>
      <c r="BS617" s="7"/>
      <c r="BT617" s="8"/>
      <c r="BU617" s="8"/>
    </row>
    <row r="618" spans="2:73" s="2" customFormat="1" x14ac:dyDescent="0.25">
      <c r="B618" s="3"/>
      <c r="C618" s="4"/>
      <c r="D618" s="5"/>
      <c r="E618" s="5"/>
      <c r="F618" s="4"/>
      <c r="G618" s="6"/>
      <c r="H618" s="6"/>
      <c r="L618" s="6"/>
      <c r="O618" s="6"/>
      <c r="R618" s="6"/>
      <c r="V618" s="7"/>
      <c r="W618" s="7"/>
      <c r="X618" s="8"/>
      <c r="Y618" s="8"/>
      <c r="Z618" s="8"/>
      <c r="AA618" s="8"/>
      <c r="AB618" s="8"/>
      <c r="AC618" s="7"/>
      <c r="AD618" s="8"/>
      <c r="AE618" s="8"/>
      <c r="AF618" s="7"/>
      <c r="AG618" s="8"/>
      <c r="AH618" s="8"/>
      <c r="AI618" s="8"/>
      <c r="AJ618" s="8"/>
      <c r="AK618" s="8"/>
      <c r="AL618" s="8"/>
      <c r="AM618" s="7"/>
      <c r="AN618" s="8"/>
      <c r="AO618" s="8"/>
      <c r="AP618" s="8"/>
      <c r="AQ618" s="7"/>
      <c r="AR618" s="8"/>
      <c r="AS618" s="8"/>
      <c r="AT618" s="8"/>
      <c r="AU618" s="8"/>
      <c r="AV618" s="8"/>
      <c r="AW618" s="8"/>
      <c r="AX618" s="7"/>
      <c r="AY618" s="8"/>
      <c r="AZ618" s="8"/>
      <c r="BA618" s="8"/>
      <c r="BB618" s="8"/>
      <c r="BC618" s="8"/>
      <c r="BD618" s="8"/>
      <c r="BE618" s="8"/>
      <c r="BF618" s="8"/>
      <c r="BG618" s="8"/>
      <c r="BH618" s="8"/>
      <c r="BI618" s="8"/>
      <c r="BJ618" s="8"/>
      <c r="BK618" s="8"/>
      <c r="BL618" s="8"/>
      <c r="BM618" s="8"/>
      <c r="BN618" s="8"/>
      <c r="BO618" s="8"/>
      <c r="BP618" s="7"/>
      <c r="BQ618" s="8"/>
      <c r="BR618" s="8"/>
      <c r="BS618" s="7"/>
      <c r="BT618" s="8"/>
      <c r="BU618" s="8"/>
    </row>
    <row r="619" spans="2:73" s="2" customFormat="1" x14ac:dyDescent="0.25">
      <c r="B619" s="3"/>
      <c r="C619" s="4"/>
      <c r="D619" s="5"/>
      <c r="E619" s="5"/>
      <c r="F619" s="4"/>
      <c r="G619" s="6"/>
      <c r="H619" s="6"/>
      <c r="L619" s="6"/>
      <c r="O619" s="6"/>
      <c r="R619" s="6"/>
      <c r="V619" s="7"/>
      <c r="W619" s="7"/>
      <c r="X619" s="8"/>
      <c r="Y619" s="8"/>
      <c r="Z619" s="8"/>
      <c r="AA619" s="8"/>
      <c r="AB619" s="8"/>
      <c r="AC619" s="7"/>
      <c r="AD619" s="8"/>
      <c r="AE619" s="8"/>
      <c r="AF619" s="7"/>
      <c r="AG619" s="8"/>
      <c r="AH619" s="8"/>
      <c r="AI619" s="8"/>
      <c r="AJ619" s="8"/>
      <c r="AK619" s="8"/>
      <c r="AL619" s="8"/>
      <c r="AM619" s="7"/>
      <c r="AN619" s="8"/>
      <c r="AO619" s="8"/>
      <c r="AP619" s="8"/>
      <c r="AQ619" s="7"/>
      <c r="AR619" s="8"/>
      <c r="AS619" s="8"/>
      <c r="AT619" s="8"/>
      <c r="AU619" s="8"/>
      <c r="AV619" s="8"/>
      <c r="AW619" s="8"/>
      <c r="AX619" s="7"/>
      <c r="AY619" s="8"/>
      <c r="AZ619" s="8"/>
      <c r="BA619" s="8"/>
      <c r="BB619" s="8"/>
      <c r="BC619" s="8"/>
      <c r="BD619" s="8"/>
      <c r="BE619" s="8"/>
      <c r="BF619" s="8"/>
      <c r="BG619" s="8"/>
      <c r="BH619" s="8"/>
      <c r="BI619" s="8"/>
      <c r="BJ619" s="8"/>
      <c r="BK619" s="8"/>
      <c r="BL619" s="8"/>
      <c r="BM619" s="8"/>
      <c r="BN619" s="8"/>
      <c r="BO619" s="8"/>
      <c r="BP619" s="7"/>
      <c r="BQ619" s="8"/>
      <c r="BR619" s="8"/>
      <c r="BS619" s="7"/>
      <c r="BT619" s="8"/>
      <c r="BU619" s="8"/>
    </row>
    <row r="620" spans="2:73" s="2" customFormat="1" x14ac:dyDescent="0.25">
      <c r="B620" s="3"/>
      <c r="C620" s="4"/>
      <c r="D620" s="5"/>
      <c r="E620" s="5"/>
      <c r="F620" s="4"/>
      <c r="G620" s="6"/>
      <c r="H620" s="6"/>
      <c r="L620" s="6"/>
      <c r="O620" s="6"/>
      <c r="R620" s="6"/>
      <c r="V620" s="7"/>
      <c r="W620" s="7"/>
      <c r="X620" s="8"/>
      <c r="Y620" s="8"/>
      <c r="Z620" s="8"/>
      <c r="AA620" s="8"/>
      <c r="AB620" s="8"/>
      <c r="AC620" s="7"/>
      <c r="AD620" s="8"/>
      <c r="AE620" s="8"/>
      <c r="AF620" s="7"/>
      <c r="AG620" s="8"/>
      <c r="AH620" s="8"/>
      <c r="AI620" s="8"/>
      <c r="AJ620" s="8"/>
      <c r="AK620" s="8"/>
      <c r="AL620" s="8"/>
      <c r="AM620" s="7"/>
      <c r="AN620" s="8"/>
      <c r="AO620" s="8"/>
      <c r="AP620" s="8"/>
      <c r="AQ620" s="7"/>
      <c r="AR620" s="8"/>
      <c r="AS620" s="8"/>
      <c r="AT620" s="8"/>
      <c r="AU620" s="8"/>
      <c r="AV620" s="8"/>
      <c r="AW620" s="8"/>
      <c r="AX620" s="7"/>
      <c r="AY620" s="8"/>
      <c r="AZ620" s="8"/>
      <c r="BA620" s="8"/>
      <c r="BB620" s="8"/>
      <c r="BC620" s="8"/>
      <c r="BD620" s="8"/>
      <c r="BE620" s="8"/>
      <c r="BF620" s="8"/>
      <c r="BG620" s="8"/>
      <c r="BH620" s="8"/>
      <c r="BI620" s="8"/>
      <c r="BJ620" s="8"/>
      <c r="BK620" s="8"/>
      <c r="BL620" s="8"/>
      <c r="BM620" s="8"/>
      <c r="BN620" s="8"/>
      <c r="BO620" s="8"/>
      <c r="BP620" s="7"/>
      <c r="BQ620" s="8"/>
      <c r="BR620" s="8"/>
      <c r="BS620" s="7"/>
      <c r="BT620" s="8"/>
      <c r="BU620" s="8"/>
    </row>
    <row r="621" spans="2:73" s="2" customFormat="1" x14ac:dyDescent="0.25">
      <c r="B621" s="3"/>
      <c r="C621" s="4"/>
      <c r="D621" s="5"/>
      <c r="E621" s="5"/>
      <c r="F621" s="4"/>
      <c r="G621" s="6"/>
      <c r="H621" s="6"/>
      <c r="L621" s="6"/>
      <c r="O621" s="6"/>
      <c r="R621" s="6"/>
      <c r="V621" s="7"/>
      <c r="W621" s="7"/>
      <c r="X621" s="8"/>
      <c r="Y621" s="8"/>
      <c r="Z621" s="8"/>
      <c r="AA621" s="8"/>
      <c r="AB621" s="8"/>
      <c r="AC621" s="7"/>
      <c r="AD621" s="8"/>
      <c r="AE621" s="8"/>
      <c r="AF621" s="7"/>
      <c r="AG621" s="8"/>
      <c r="AH621" s="8"/>
      <c r="AI621" s="8"/>
      <c r="AJ621" s="8"/>
      <c r="AK621" s="8"/>
      <c r="AL621" s="8"/>
      <c r="AM621" s="7"/>
      <c r="AN621" s="8"/>
      <c r="AO621" s="8"/>
      <c r="AP621" s="8"/>
      <c r="AQ621" s="7"/>
      <c r="AR621" s="8"/>
      <c r="AS621" s="8"/>
      <c r="AT621" s="8"/>
      <c r="AU621" s="8"/>
      <c r="AV621" s="8"/>
      <c r="AW621" s="8"/>
      <c r="AX621" s="7"/>
      <c r="AY621" s="8"/>
      <c r="AZ621" s="8"/>
      <c r="BA621" s="8"/>
      <c r="BB621" s="8"/>
      <c r="BC621" s="8"/>
      <c r="BD621" s="8"/>
      <c r="BE621" s="8"/>
      <c r="BF621" s="8"/>
      <c r="BG621" s="8"/>
      <c r="BH621" s="8"/>
      <c r="BI621" s="8"/>
      <c r="BJ621" s="8"/>
      <c r="BK621" s="8"/>
      <c r="BL621" s="8"/>
      <c r="BM621" s="8"/>
      <c r="BN621" s="8"/>
      <c r="BO621" s="8"/>
      <c r="BP621" s="7"/>
      <c r="BQ621" s="8"/>
      <c r="BR621" s="8"/>
      <c r="BS621" s="7"/>
      <c r="BT621" s="8"/>
      <c r="BU621" s="8"/>
    </row>
    <row r="622" spans="2:73" s="2" customFormat="1" x14ac:dyDescent="0.25">
      <c r="B622" s="3"/>
      <c r="C622" s="4"/>
      <c r="D622" s="5"/>
      <c r="E622" s="5"/>
      <c r="F622" s="4"/>
      <c r="G622" s="6"/>
      <c r="H622" s="6"/>
      <c r="L622" s="6"/>
      <c r="O622" s="6"/>
      <c r="R622" s="6"/>
      <c r="V622" s="7"/>
      <c r="W622" s="7"/>
      <c r="X622" s="8"/>
      <c r="Y622" s="8"/>
      <c r="Z622" s="8"/>
      <c r="AA622" s="8"/>
      <c r="AB622" s="8"/>
      <c r="AC622" s="7"/>
      <c r="AD622" s="8"/>
      <c r="AE622" s="8"/>
      <c r="AF622" s="7"/>
      <c r="AG622" s="8"/>
      <c r="AH622" s="8"/>
      <c r="AI622" s="8"/>
      <c r="AJ622" s="8"/>
      <c r="AK622" s="8"/>
      <c r="AL622" s="8"/>
      <c r="AM622" s="7"/>
      <c r="AN622" s="8"/>
      <c r="AO622" s="8"/>
      <c r="AP622" s="8"/>
      <c r="AQ622" s="7"/>
      <c r="AR622" s="8"/>
      <c r="AS622" s="8"/>
      <c r="AT622" s="8"/>
      <c r="AU622" s="8"/>
      <c r="AV622" s="8"/>
      <c r="AW622" s="8"/>
      <c r="AX622" s="7"/>
      <c r="AY622" s="8"/>
      <c r="AZ622" s="8"/>
      <c r="BA622" s="8"/>
      <c r="BB622" s="8"/>
      <c r="BC622" s="8"/>
      <c r="BD622" s="8"/>
      <c r="BE622" s="8"/>
      <c r="BF622" s="8"/>
      <c r="BG622" s="8"/>
      <c r="BH622" s="8"/>
      <c r="BI622" s="8"/>
      <c r="BJ622" s="8"/>
      <c r="BK622" s="8"/>
      <c r="BL622" s="8"/>
      <c r="BM622" s="8"/>
      <c r="BN622" s="8"/>
      <c r="BO622" s="8"/>
      <c r="BP622" s="7"/>
      <c r="BQ622" s="8"/>
      <c r="BR622" s="8"/>
      <c r="BS622" s="7"/>
      <c r="BT622" s="8"/>
      <c r="BU622" s="8"/>
    </row>
    <row r="623" spans="2:73" s="2" customFormat="1" x14ac:dyDescent="0.25">
      <c r="B623" s="3"/>
      <c r="C623" s="4"/>
      <c r="D623" s="5"/>
      <c r="E623" s="5"/>
      <c r="F623" s="4"/>
      <c r="G623" s="6"/>
      <c r="H623" s="6"/>
      <c r="L623" s="6"/>
      <c r="O623" s="6"/>
      <c r="R623" s="6"/>
      <c r="V623" s="7"/>
      <c r="W623" s="7"/>
      <c r="X623" s="8"/>
      <c r="Y623" s="8"/>
      <c r="Z623" s="8"/>
      <c r="AA623" s="8"/>
      <c r="AB623" s="8"/>
      <c r="AC623" s="7"/>
      <c r="AD623" s="8"/>
      <c r="AE623" s="8"/>
      <c r="AF623" s="7"/>
      <c r="AG623" s="8"/>
      <c r="AH623" s="8"/>
      <c r="AI623" s="8"/>
      <c r="AJ623" s="8"/>
      <c r="AK623" s="8"/>
      <c r="AL623" s="8"/>
      <c r="AM623" s="7"/>
      <c r="AN623" s="8"/>
      <c r="AO623" s="8"/>
      <c r="AP623" s="8"/>
      <c r="AQ623" s="7"/>
      <c r="AR623" s="8"/>
      <c r="AS623" s="8"/>
      <c r="AT623" s="8"/>
      <c r="AU623" s="8"/>
      <c r="AV623" s="8"/>
      <c r="AW623" s="8"/>
      <c r="AX623" s="7"/>
      <c r="AY623" s="8"/>
      <c r="AZ623" s="8"/>
      <c r="BA623" s="8"/>
      <c r="BB623" s="8"/>
      <c r="BC623" s="8"/>
      <c r="BD623" s="8"/>
      <c r="BE623" s="8"/>
      <c r="BF623" s="8"/>
      <c r="BG623" s="8"/>
      <c r="BH623" s="8"/>
      <c r="BI623" s="8"/>
      <c r="BJ623" s="8"/>
      <c r="BK623" s="8"/>
      <c r="BL623" s="8"/>
      <c r="BM623" s="8"/>
      <c r="BN623" s="8"/>
      <c r="BO623" s="8"/>
      <c r="BP623" s="7"/>
      <c r="BQ623" s="8"/>
      <c r="BR623" s="8"/>
      <c r="BS623" s="7"/>
      <c r="BT623" s="8"/>
      <c r="BU623" s="8"/>
    </row>
    <row r="624" spans="2:73" s="2" customFormat="1" x14ac:dyDescent="0.25">
      <c r="B624" s="3"/>
      <c r="C624" s="4"/>
      <c r="D624" s="5"/>
      <c r="E624" s="5"/>
      <c r="F624" s="4"/>
      <c r="G624" s="6"/>
      <c r="H624" s="6"/>
      <c r="L624" s="6"/>
      <c r="O624" s="6"/>
      <c r="R624" s="6"/>
      <c r="V624" s="7"/>
      <c r="W624" s="7"/>
      <c r="X624" s="8"/>
      <c r="Y624" s="8"/>
      <c r="Z624" s="8"/>
      <c r="AA624" s="8"/>
      <c r="AB624" s="8"/>
      <c r="AC624" s="7"/>
      <c r="AD624" s="8"/>
      <c r="AE624" s="8"/>
      <c r="AF624" s="7"/>
      <c r="AG624" s="8"/>
      <c r="AH624" s="8"/>
      <c r="AI624" s="8"/>
      <c r="AJ624" s="8"/>
      <c r="AK624" s="8"/>
      <c r="AL624" s="8"/>
      <c r="AM624" s="7"/>
      <c r="AN624" s="8"/>
      <c r="AO624" s="8"/>
      <c r="AP624" s="8"/>
      <c r="AQ624" s="7"/>
      <c r="AR624" s="8"/>
      <c r="AS624" s="8"/>
      <c r="AT624" s="8"/>
      <c r="AU624" s="8"/>
      <c r="AV624" s="8"/>
      <c r="AW624" s="8"/>
      <c r="AX624" s="7"/>
      <c r="AY624" s="8"/>
      <c r="AZ624" s="8"/>
      <c r="BA624" s="8"/>
      <c r="BB624" s="8"/>
      <c r="BC624" s="8"/>
      <c r="BD624" s="8"/>
      <c r="BE624" s="8"/>
      <c r="BF624" s="8"/>
      <c r="BG624" s="8"/>
      <c r="BH624" s="8"/>
      <c r="BI624" s="8"/>
      <c r="BJ624" s="8"/>
      <c r="BK624" s="8"/>
      <c r="BL624" s="8"/>
      <c r="BM624" s="8"/>
      <c r="BN624" s="8"/>
      <c r="BO624" s="8"/>
      <c r="BP624" s="7"/>
      <c r="BQ624" s="8"/>
      <c r="BR624" s="8"/>
      <c r="BS624" s="7"/>
      <c r="BT624" s="8"/>
      <c r="BU624" s="8"/>
    </row>
    <row r="625" spans="2:73" s="2" customFormat="1" x14ac:dyDescent="0.25">
      <c r="B625" s="3"/>
      <c r="C625" s="4"/>
      <c r="D625" s="5"/>
      <c r="E625" s="5"/>
      <c r="F625" s="4"/>
      <c r="G625" s="6"/>
      <c r="H625" s="6"/>
      <c r="L625" s="6"/>
      <c r="O625" s="6"/>
      <c r="R625" s="6"/>
      <c r="V625" s="7"/>
      <c r="W625" s="7"/>
      <c r="X625" s="8"/>
      <c r="Y625" s="8"/>
      <c r="Z625" s="8"/>
      <c r="AA625" s="8"/>
      <c r="AB625" s="8"/>
      <c r="AC625" s="7"/>
      <c r="AD625" s="8"/>
      <c r="AE625" s="8"/>
      <c r="AF625" s="7"/>
      <c r="AG625" s="8"/>
      <c r="AH625" s="8"/>
      <c r="AI625" s="8"/>
      <c r="AJ625" s="8"/>
      <c r="AK625" s="8"/>
      <c r="AL625" s="8"/>
      <c r="AM625" s="7"/>
      <c r="AN625" s="8"/>
      <c r="AO625" s="8"/>
      <c r="AP625" s="8"/>
      <c r="AQ625" s="7"/>
      <c r="AR625" s="8"/>
      <c r="AS625" s="8"/>
      <c r="AT625" s="8"/>
      <c r="AU625" s="8"/>
      <c r="AV625" s="8"/>
      <c r="AW625" s="8"/>
      <c r="AX625" s="7"/>
      <c r="AY625" s="8"/>
      <c r="AZ625" s="8"/>
      <c r="BA625" s="8"/>
      <c r="BB625" s="8"/>
      <c r="BC625" s="8"/>
      <c r="BD625" s="8"/>
      <c r="BE625" s="8"/>
      <c r="BF625" s="8"/>
      <c r="BG625" s="8"/>
      <c r="BH625" s="8"/>
      <c r="BI625" s="8"/>
      <c r="BJ625" s="8"/>
      <c r="BK625" s="8"/>
      <c r="BL625" s="8"/>
      <c r="BM625" s="8"/>
      <c r="BN625" s="8"/>
      <c r="BO625" s="8"/>
      <c r="BP625" s="7"/>
      <c r="BQ625" s="8"/>
      <c r="BR625" s="8"/>
      <c r="BS625" s="7"/>
      <c r="BT625" s="8"/>
      <c r="BU625" s="8"/>
    </row>
    <row r="626" spans="2:73" s="2" customFormat="1" x14ac:dyDescent="0.25">
      <c r="B626" s="3"/>
      <c r="C626" s="4"/>
      <c r="D626" s="5"/>
      <c r="E626" s="5"/>
      <c r="F626" s="4"/>
      <c r="G626" s="6"/>
      <c r="H626" s="6"/>
      <c r="L626" s="6"/>
      <c r="O626" s="6"/>
      <c r="R626" s="6"/>
      <c r="V626" s="7"/>
      <c r="W626" s="7"/>
      <c r="X626" s="8"/>
      <c r="Y626" s="8"/>
      <c r="Z626" s="8"/>
      <c r="AA626" s="8"/>
      <c r="AB626" s="8"/>
      <c r="AC626" s="7"/>
      <c r="AD626" s="8"/>
      <c r="AE626" s="8"/>
      <c r="AF626" s="7"/>
      <c r="AG626" s="8"/>
      <c r="AH626" s="8"/>
      <c r="AI626" s="8"/>
      <c r="AJ626" s="8"/>
      <c r="AK626" s="8"/>
      <c r="AL626" s="8"/>
      <c r="AM626" s="7"/>
      <c r="AN626" s="8"/>
      <c r="AO626" s="8"/>
      <c r="AP626" s="8"/>
      <c r="AQ626" s="7"/>
      <c r="AR626" s="8"/>
      <c r="AS626" s="8"/>
      <c r="AT626" s="8"/>
      <c r="AU626" s="8"/>
      <c r="AV626" s="8"/>
      <c r="AW626" s="8"/>
      <c r="AX626" s="7"/>
      <c r="AY626" s="8"/>
      <c r="AZ626" s="8"/>
      <c r="BA626" s="8"/>
      <c r="BB626" s="8"/>
      <c r="BC626" s="8"/>
      <c r="BD626" s="8"/>
      <c r="BE626" s="8"/>
      <c r="BF626" s="8"/>
      <c r="BG626" s="8"/>
      <c r="BH626" s="8"/>
      <c r="BI626" s="8"/>
      <c r="BJ626" s="8"/>
      <c r="BK626" s="8"/>
      <c r="BL626" s="8"/>
      <c r="BM626" s="8"/>
      <c r="BN626" s="8"/>
      <c r="BO626" s="8"/>
      <c r="BP626" s="7"/>
      <c r="BQ626" s="8"/>
      <c r="BR626" s="8"/>
      <c r="BS626" s="7"/>
      <c r="BT626" s="8"/>
      <c r="BU626" s="8"/>
    </row>
    <row r="627" spans="2:73" s="2" customFormat="1" x14ac:dyDescent="0.25">
      <c r="B627" s="3"/>
      <c r="C627" s="4"/>
      <c r="D627" s="5"/>
      <c r="E627" s="5"/>
      <c r="F627" s="4"/>
      <c r="G627" s="6"/>
      <c r="H627" s="6"/>
      <c r="L627" s="6"/>
      <c r="O627" s="6"/>
      <c r="R627" s="6"/>
      <c r="V627" s="7"/>
      <c r="W627" s="7"/>
      <c r="X627" s="8"/>
      <c r="Y627" s="8"/>
      <c r="Z627" s="8"/>
      <c r="AA627" s="8"/>
      <c r="AB627" s="8"/>
      <c r="AC627" s="7"/>
      <c r="AD627" s="8"/>
      <c r="AE627" s="8"/>
      <c r="AF627" s="7"/>
      <c r="AG627" s="8"/>
      <c r="AH627" s="8"/>
      <c r="AI627" s="8"/>
      <c r="AJ627" s="8"/>
      <c r="AK627" s="8"/>
      <c r="AL627" s="8"/>
      <c r="AM627" s="7"/>
      <c r="AN627" s="8"/>
      <c r="AO627" s="8"/>
      <c r="AP627" s="8"/>
      <c r="AQ627" s="7"/>
      <c r="AR627" s="8"/>
      <c r="AS627" s="8"/>
      <c r="AT627" s="8"/>
      <c r="AU627" s="8"/>
      <c r="AV627" s="8"/>
      <c r="AW627" s="8"/>
      <c r="AX627" s="7"/>
      <c r="AY627" s="8"/>
      <c r="AZ627" s="8"/>
      <c r="BA627" s="8"/>
      <c r="BB627" s="8"/>
      <c r="BC627" s="8"/>
      <c r="BD627" s="8"/>
      <c r="BE627" s="8"/>
      <c r="BF627" s="8"/>
      <c r="BG627" s="8"/>
      <c r="BH627" s="8"/>
      <c r="BI627" s="8"/>
      <c r="BJ627" s="8"/>
      <c r="BK627" s="8"/>
      <c r="BL627" s="8"/>
      <c r="BM627" s="8"/>
      <c r="BN627" s="8"/>
      <c r="BO627" s="8"/>
      <c r="BP627" s="7"/>
      <c r="BQ627" s="8"/>
      <c r="BR627" s="8"/>
      <c r="BS627" s="7"/>
      <c r="BT627" s="8"/>
      <c r="BU627" s="8"/>
    </row>
    <row r="628" spans="2:73" s="2" customFormat="1" x14ac:dyDescent="0.25">
      <c r="B628" s="3"/>
      <c r="C628" s="4"/>
      <c r="D628" s="5"/>
      <c r="E628" s="5"/>
      <c r="F628" s="4"/>
      <c r="G628" s="6"/>
      <c r="H628" s="6"/>
      <c r="L628" s="6"/>
      <c r="O628" s="6"/>
      <c r="R628" s="6"/>
      <c r="V628" s="7"/>
      <c r="W628" s="7"/>
      <c r="X628" s="8"/>
      <c r="Y628" s="8"/>
      <c r="Z628" s="8"/>
      <c r="AA628" s="8"/>
      <c r="AB628" s="8"/>
      <c r="AC628" s="7"/>
      <c r="AD628" s="8"/>
      <c r="AE628" s="8"/>
      <c r="AF628" s="7"/>
      <c r="AG628" s="8"/>
      <c r="AH628" s="8"/>
      <c r="AI628" s="8"/>
      <c r="AJ628" s="8"/>
      <c r="AK628" s="8"/>
      <c r="AL628" s="8"/>
      <c r="AM628" s="7"/>
      <c r="AN628" s="8"/>
      <c r="AO628" s="8"/>
      <c r="AP628" s="8"/>
      <c r="AQ628" s="7"/>
      <c r="AR628" s="8"/>
      <c r="AS628" s="8"/>
      <c r="AT628" s="8"/>
      <c r="AU628" s="8"/>
      <c r="AV628" s="8"/>
      <c r="AW628" s="8"/>
      <c r="AX628" s="7"/>
      <c r="AY628" s="8"/>
      <c r="AZ628" s="8"/>
      <c r="BA628" s="8"/>
      <c r="BB628" s="8"/>
      <c r="BC628" s="8"/>
      <c r="BD628" s="8"/>
      <c r="BE628" s="8"/>
      <c r="BF628" s="8"/>
      <c r="BG628" s="8"/>
      <c r="BH628" s="8"/>
      <c r="BI628" s="8"/>
      <c r="BJ628" s="8"/>
      <c r="BK628" s="8"/>
      <c r="BL628" s="8"/>
      <c r="BM628" s="8"/>
      <c r="BN628" s="8"/>
      <c r="BO628" s="8"/>
      <c r="BP628" s="7"/>
      <c r="BQ628" s="8"/>
      <c r="BR628" s="8"/>
      <c r="BS628" s="7"/>
      <c r="BT628" s="8"/>
      <c r="BU628" s="8"/>
    </row>
    <row r="629" spans="2:73" s="2" customFormat="1" x14ac:dyDescent="0.25">
      <c r="B629" s="3"/>
      <c r="C629" s="4"/>
      <c r="D629" s="5"/>
      <c r="E629" s="5"/>
      <c r="F629" s="4"/>
      <c r="G629" s="6"/>
      <c r="H629" s="6"/>
      <c r="L629" s="6"/>
      <c r="O629" s="6"/>
      <c r="R629" s="6"/>
      <c r="V629" s="7"/>
      <c r="W629" s="7"/>
      <c r="X629" s="8"/>
      <c r="Y629" s="8"/>
      <c r="Z629" s="8"/>
      <c r="AA629" s="8"/>
      <c r="AB629" s="8"/>
      <c r="AC629" s="7"/>
      <c r="AD629" s="8"/>
      <c r="AE629" s="8"/>
      <c r="AF629" s="7"/>
      <c r="AG629" s="8"/>
      <c r="AH629" s="8"/>
      <c r="AI629" s="8"/>
      <c r="AJ629" s="8"/>
      <c r="AK629" s="8"/>
      <c r="AL629" s="8"/>
      <c r="AM629" s="7"/>
      <c r="AN629" s="8"/>
      <c r="AO629" s="8"/>
      <c r="AP629" s="8"/>
      <c r="AQ629" s="7"/>
      <c r="AR629" s="8"/>
      <c r="AS629" s="8"/>
      <c r="AT629" s="8"/>
      <c r="AU629" s="8"/>
      <c r="AV629" s="8"/>
      <c r="AW629" s="8"/>
      <c r="AX629" s="7"/>
      <c r="AY629" s="8"/>
      <c r="AZ629" s="8"/>
      <c r="BA629" s="8"/>
      <c r="BB629" s="8"/>
      <c r="BC629" s="8"/>
      <c r="BD629" s="8"/>
      <c r="BE629" s="8"/>
      <c r="BF629" s="8"/>
      <c r="BG629" s="8"/>
      <c r="BH629" s="8"/>
      <c r="BI629" s="8"/>
      <c r="BJ629" s="8"/>
      <c r="BK629" s="8"/>
      <c r="BL629" s="8"/>
      <c r="BM629" s="8"/>
      <c r="BN629" s="8"/>
      <c r="BO629" s="8"/>
      <c r="BP629" s="7"/>
      <c r="BQ629" s="8"/>
      <c r="BR629" s="8"/>
      <c r="BS629" s="7"/>
      <c r="BT629" s="8"/>
      <c r="BU629" s="8"/>
    </row>
    <row r="630" spans="2:73" s="2" customFormat="1" x14ac:dyDescent="0.25">
      <c r="B630" s="3"/>
      <c r="C630" s="4"/>
      <c r="D630" s="5"/>
      <c r="E630" s="5"/>
      <c r="F630" s="4"/>
      <c r="G630" s="6"/>
      <c r="H630" s="6"/>
      <c r="L630" s="6"/>
      <c r="O630" s="6"/>
      <c r="R630" s="6"/>
      <c r="V630" s="7"/>
      <c r="W630" s="7"/>
      <c r="X630" s="8"/>
      <c r="Y630" s="8"/>
      <c r="Z630" s="8"/>
      <c r="AA630" s="8"/>
      <c r="AB630" s="8"/>
      <c r="AC630" s="7"/>
      <c r="AD630" s="8"/>
      <c r="AE630" s="8"/>
      <c r="AF630" s="7"/>
      <c r="AG630" s="8"/>
      <c r="AH630" s="8"/>
      <c r="AI630" s="8"/>
      <c r="AJ630" s="8"/>
      <c r="AK630" s="8"/>
      <c r="AL630" s="8"/>
      <c r="AM630" s="7"/>
      <c r="AN630" s="8"/>
      <c r="AO630" s="8"/>
      <c r="AP630" s="8"/>
      <c r="AQ630" s="7"/>
      <c r="AR630" s="8"/>
      <c r="AS630" s="8"/>
      <c r="AT630" s="8"/>
      <c r="AU630" s="8"/>
      <c r="AV630" s="8"/>
      <c r="AW630" s="8"/>
      <c r="AX630" s="7"/>
      <c r="AY630" s="8"/>
      <c r="AZ630" s="8"/>
      <c r="BA630" s="8"/>
      <c r="BB630" s="8"/>
      <c r="BC630" s="8"/>
      <c r="BD630" s="8"/>
      <c r="BE630" s="8"/>
      <c r="BF630" s="8"/>
      <c r="BG630" s="8"/>
      <c r="BH630" s="8"/>
      <c r="BI630" s="8"/>
      <c r="BJ630" s="8"/>
      <c r="BK630" s="8"/>
      <c r="BL630" s="8"/>
      <c r="BM630" s="8"/>
      <c r="BN630" s="8"/>
      <c r="BO630" s="8"/>
      <c r="BP630" s="7"/>
      <c r="BQ630" s="8"/>
      <c r="BR630" s="8"/>
      <c r="BS630" s="7"/>
      <c r="BT630" s="8"/>
      <c r="BU630" s="8"/>
    </row>
    <row r="631" spans="2:73" s="2" customFormat="1" x14ac:dyDescent="0.25">
      <c r="B631" s="3"/>
      <c r="C631" s="4"/>
      <c r="D631" s="5"/>
      <c r="E631" s="5"/>
      <c r="F631" s="4"/>
      <c r="G631" s="6"/>
      <c r="H631" s="6"/>
      <c r="L631" s="6"/>
      <c r="O631" s="6"/>
      <c r="R631" s="6"/>
      <c r="V631" s="7"/>
      <c r="W631" s="7"/>
      <c r="X631" s="8"/>
      <c r="Y631" s="8"/>
      <c r="Z631" s="8"/>
      <c r="AA631" s="8"/>
      <c r="AB631" s="8"/>
      <c r="AC631" s="7"/>
      <c r="AD631" s="8"/>
      <c r="AE631" s="8"/>
      <c r="AF631" s="7"/>
      <c r="AG631" s="8"/>
      <c r="AH631" s="8"/>
      <c r="AI631" s="8"/>
      <c r="AJ631" s="8"/>
      <c r="AK631" s="8"/>
      <c r="AL631" s="8"/>
      <c r="AM631" s="7"/>
      <c r="AN631" s="8"/>
      <c r="AO631" s="8"/>
      <c r="AP631" s="8"/>
      <c r="AQ631" s="7"/>
      <c r="AR631" s="8"/>
      <c r="AS631" s="8"/>
      <c r="AT631" s="8"/>
      <c r="AU631" s="8"/>
      <c r="AV631" s="8"/>
      <c r="AW631" s="8"/>
      <c r="AX631" s="7"/>
      <c r="AY631" s="8"/>
      <c r="AZ631" s="8"/>
      <c r="BA631" s="8"/>
      <c r="BB631" s="8"/>
      <c r="BC631" s="8"/>
      <c r="BD631" s="8"/>
      <c r="BE631" s="8"/>
      <c r="BF631" s="8"/>
      <c r="BG631" s="8"/>
      <c r="BH631" s="8"/>
      <c r="BI631" s="8"/>
      <c r="BJ631" s="8"/>
      <c r="BK631" s="8"/>
      <c r="BL631" s="8"/>
      <c r="BM631" s="8"/>
      <c r="BN631" s="8"/>
      <c r="BO631" s="8"/>
      <c r="BP631" s="7"/>
      <c r="BQ631" s="8"/>
      <c r="BR631" s="8"/>
      <c r="BS631" s="7"/>
      <c r="BT631" s="8"/>
      <c r="BU631" s="8"/>
    </row>
    <row r="632" spans="2:73" s="2" customFormat="1" x14ac:dyDescent="0.25">
      <c r="B632" s="3"/>
      <c r="C632" s="4"/>
      <c r="D632" s="5"/>
      <c r="E632" s="5"/>
      <c r="F632" s="4"/>
      <c r="G632" s="6"/>
      <c r="H632" s="6"/>
      <c r="L632" s="6"/>
      <c r="O632" s="6"/>
      <c r="R632" s="6"/>
      <c r="V632" s="7"/>
      <c r="W632" s="7"/>
      <c r="X632" s="8"/>
      <c r="Y632" s="8"/>
      <c r="Z632" s="8"/>
      <c r="AA632" s="8"/>
      <c r="AB632" s="8"/>
      <c r="AC632" s="7"/>
      <c r="AD632" s="8"/>
      <c r="AE632" s="8"/>
      <c r="AF632" s="7"/>
      <c r="AG632" s="8"/>
      <c r="AH632" s="8"/>
      <c r="AI632" s="8"/>
      <c r="AJ632" s="8"/>
      <c r="AK632" s="8"/>
      <c r="AL632" s="8"/>
      <c r="AM632" s="7"/>
      <c r="AN632" s="8"/>
      <c r="AO632" s="8"/>
      <c r="AP632" s="8"/>
      <c r="AQ632" s="7"/>
      <c r="AR632" s="8"/>
      <c r="AS632" s="8"/>
      <c r="AT632" s="8"/>
      <c r="AU632" s="8"/>
      <c r="AV632" s="8"/>
      <c r="AW632" s="8"/>
      <c r="AX632" s="7"/>
      <c r="AY632" s="8"/>
      <c r="AZ632" s="8"/>
      <c r="BA632" s="8"/>
      <c r="BB632" s="8"/>
      <c r="BC632" s="8"/>
      <c r="BD632" s="8"/>
      <c r="BE632" s="8"/>
      <c r="BF632" s="8"/>
      <c r="BG632" s="8"/>
      <c r="BH632" s="8"/>
      <c r="BI632" s="8"/>
      <c r="BJ632" s="8"/>
      <c r="BK632" s="8"/>
      <c r="BL632" s="8"/>
      <c r="BM632" s="8"/>
      <c r="BN632" s="8"/>
      <c r="BO632" s="8"/>
      <c r="BP632" s="7"/>
      <c r="BQ632" s="8"/>
      <c r="BR632" s="8"/>
      <c r="BS632" s="7"/>
      <c r="BT632" s="8"/>
      <c r="BU632" s="8"/>
    </row>
    <row r="633" spans="2:73" s="2" customFormat="1" x14ac:dyDescent="0.25">
      <c r="B633" s="3"/>
      <c r="C633" s="4"/>
      <c r="D633" s="5"/>
      <c r="E633" s="5"/>
      <c r="F633" s="4"/>
      <c r="G633" s="6"/>
      <c r="H633" s="6"/>
      <c r="L633" s="6"/>
      <c r="O633" s="6"/>
      <c r="R633" s="6"/>
      <c r="V633" s="7"/>
      <c r="W633" s="7"/>
      <c r="X633" s="8"/>
      <c r="Y633" s="8"/>
      <c r="Z633" s="8"/>
      <c r="AA633" s="8"/>
      <c r="AB633" s="8"/>
      <c r="AC633" s="7"/>
      <c r="AD633" s="8"/>
      <c r="AE633" s="8"/>
      <c r="AF633" s="7"/>
      <c r="AG633" s="8"/>
      <c r="AH633" s="8"/>
      <c r="AI633" s="8"/>
      <c r="AJ633" s="8"/>
      <c r="AK633" s="8"/>
      <c r="AL633" s="8"/>
      <c r="AM633" s="7"/>
      <c r="AN633" s="8"/>
      <c r="AO633" s="8"/>
      <c r="AP633" s="8"/>
      <c r="AQ633" s="7"/>
      <c r="AR633" s="8"/>
      <c r="AS633" s="8"/>
      <c r="AT633" s="8"/>
      <c r="AU633" s="8"/>
      <c r="AV633" s="8"/>
      <c r="AW633" s="8"/>
      <c r="AX633" s="7"/>
      <c r="AY633" s="8"/>
      <c r="AZ633" s="8"/>
      <c r="BA633" s="8"/>
      <c r="BB633" s="8"/>
      <c r="BC633" s="8"/>
      <c r="BD633" s="8"/>
      <c r="BE633" s="8"/>
      <c r="BF633" s="8"/>
      <c r="BG633" s="8"/>
      <c r="BH633" s="8"/>
      <c r="BI633" s="8"/>
      <c r="BJ633" s="8"/>
      <c r="BK633" s="8"/>
      <c r="BL633" s="8"/>
      <c r="BM633" s="8"/>
      <c r="BN633" s="8"/>
      <c r="BO633" s="8"/>
      <c r="BP633" s="7"/>
      <c r="BQ633" s="8"/>
      <c r="BR633" s="8"/>
      <c r="BS633" s="7"/>
      <c r="BT633" s="8"/>
      <c r="BU633" s="8"/>
    </row>
    <row r="634" spans="2:73" s="2" customFormat="1" x14ac:dyDescent="0.25">
      <c r="B634" s="3"/>
      <c r="C634" s="4"/>
      <c r="D634" s="5"/>
      <c r="E634" s="5"/>
      <c r="F634" s="4"/>
      <c r="G634" s="6"/>
      <c r="H634" s="6"/>
      <c r="L634" s="6"/>
      <c r="O634" s="6"/>
      <c r="R634" s="6"/>
      <c r="V634" s="7"/>
      <c r="W634" s="7"/>
      <c r="X634" s="8"/>
      <c r="Y634" s="8"/>
      <c r="Z634" s="8"/>
      <c r="AA634" s="8"/>
      <c r="AB634" s="8"/>
      <c r="AC634" s="7"/>
      <c r="AD634" s="8"/>
      <c r="AE634" s="8"/>
      <c r="AF634" s="7"/>
      <c r="AG634" s="8"/>
      <c r="AH634" s="8"/>
      <c r="AI634" s="8"/>
      <c r="AJ634" s="8"/>
      <c r="AK634" s="8"/>
      <c r="AL634" s="8"/>
      <c r="AM634" s="7"/>
      <c r="AN634" s="8"/>
      <c r="AO634" s="8"/>
      <c r="AP634" s="8"/>
      <c r="AQ634" s="7"/>
      <c r="AR634" s="8"/>
      <c r="AS634" s="8"/>
      <c r="AT634" s="8"/>
      <c r="AU634" s="8"/>
      <c r="AV634" s="8"/>
      <c r="AW634" s="8"/>
      <c r="AX634" s="7"/>
      <c r="AY634" s="8"/>
      <c r="AZ634" s="8"/>
      <c r="BA634" s="8"/>
      <c r="BB634" s="8"/>
      <c r="BC634" s="8"/>
      <c r="BD634" s="8"/>
      <c r="BE634" s="8"/>
      <c r="BF634" s="8"/>
      <c r="BG634" s="8"/>
      <c r="BH634" s="8"/>
      <c r="BI634" s="8"/>
      <c r="BJ634" s="8"/>
      <c r="BK634" s="8"/>
      <c r="BL634" s="8"/>
      <c r="BM634" s="8"/>
      <c r="BN634" s="8"/>
      <c r="BO634" s="8"/>
      <c r="BP634" s="7"/>
      <c r="BQ634" s="8"/>
      <c r="BR634" s="8"/>
      <c r="BS634" s="7"/>
      <c r="BT634" s="8"/>
      <c r="BU634" s="8"/>
    </row>
    <row r="635" spans="2:73" s="2" customFormat="1" x14ac:dyDescent="0.25">
      <c r="B635" s="3"/>
      <c r="C635" s="4"/>
      <c r="D635" s="5"/>
      <c r="E635" s="5"/>
      <c r="F635" s="4"/>
      <c r="G635" s="6"/>
      <c r="H635" s="6"/>
      <c r="L635" s="6"/>
      <c r="O635" s="6"/>
      <c r="R635" s="6"/>
      <c r="V635" s="7"/>
      <c r="W635" s="7"/>
      <c r="X635" s="8"/>
      <c r="Y635" s="8"/>
      <c r="Z635" s="8"/>
      <c r="AA635" s="8"/>
      <c r="AB635" s="8"/>
      <c r="AC635" s="7"/>
      <c r="AD635" s="8"/>
      <c r="AE635" s="8"/>
      <c r="AF635" s="7"/>
      <c r="AG635" s="8"/>
      <c r="AH635" s="8"/>
      <c r="AI635" s="8"/>
      <c r="AJ635" s="8"/>
      <c r="AK635" s="8"/>
      <c r="AL635" s="8"/>
      <c r="AM635" s="7"/>
      <c r="AN635" s="8"/>
      <c r="AO635" s="8"/>
      <c r="AP635" s="8"/>
      <c r="AQ635" s="7"/>
      <c r="AR635" s="8"/>
      <c r="AS635" s="8"/>
      <c r="AT635" s="8"/>
      <c r="AU635" s="8"/>
      <c r="AV635" s="8"/>
      <c r="AW635" s="8"/>
      <c r="AX635" s="7"/>
      <c r="AY635" s="8"/>
      <c r="AZ635" s="8"/>
      <c r="BA635" s="8"/>
      <c r="BB635" s="8"/>
      <c r="BC635" s="8"/>
      <c r="BD635" s="8"/>
      <c r="BE635" s="8"/>
      <c r="BF635" s="8"/>
      <c r="BG635" s="8"/>
      <c r="BH635" s="8"/>
      <c r="BI635" s="8"/>
      <c r="BJ635" s="8"/>
      <c r="BK635" s="8"/>
      <c r="BL635" s="8"/>
      <c r="BM635" s="8"/>
      <c r="BN635" s="8"/>
      <c r="BO635" s="8"/>
      <c r="BP635" s="7"/>
      <c r="BQ635" s="8"/>
      <c r="BR635" s="8"/>
      <c r="BS635" s="7"/>
      <c r="BT635" s="8"/>
      <c r="BU635" s="8"/>
    </row>
    <row r="636" spans="2:73" s="2" customFormat="1" x14ac:dyDescent="0.25">
      <c r="B636" s="3"/>
      <c r="C636" s="4"/>
      <c r="D636" s="5"/>
      <c r="E636" s="5"/>
      <c r="F636" s="4"/>
      <c r="G636" s="6"/>
      <c r="H636" s="6"/>
      <c r="L636" s="6"/>
      <c r="O636" s="6"/>
      <c r="R636" s="6"/>
      <c r="V636" s="7"/>
      <c r="W636" s="7"/>
      <c r="X636" s="8"/>
      <c r="Y636" s="8"/>
      <c r="Z636" s="8"/>
      <c r="AA636" s="8"/>
      <c r="AB636" s="8"/>
      <c r="AC636" s="7"/>
      <c r="AD636" s="8"/>
      <c r="AE636" s="8"/>
      <c r="AF636" s="7"/>
      <c r="AG636" s="8"/>
      <c r="AH636" s="8"/>
      <c r="AI636" s="8"/>
      <c r="AJ636" s="8"/>
      <c r="AK636" s="8"/>
      <c r="AL636" s="8"/>
      <c r="AM636" s="7"/>
      <c r="AN636" s="8"/>
      <c r="AO636" s="8"/>
      <c r="AP636" s="8"/>
      <c r="AQ636" s="7"/>
      <c r="AR636" s="8"/>
      <c r="AS636" s="8"/>
      <c r="AT636" s="8"/>
      <c r="AU636" s="8"/>
      <c r="AV636" s="8"/>
      <c r="AW636" s="8"/>
      <c r="AX636" s="7"/>
      <c r="AY636" s="8"/>
      <c r="AZ636" s="8"/>
      <c r="BA636" s="8"/>
      <c r="BB636" s="8"/>
      <c r="BC636" s="8"/>
      <c r="BD636" s="8"/>
      <c r="BE636" s="8"/>
      <c r="BF636" s="8"/>
      <c r="BG636" s="8"/>
      <c r="BH636" s="8"/>
      <c r="BI636" s="8"/>
      <c r="BJ636" s="8"/>
      <c r="BK636" s="8"/>
      <c r="BL636" s="8"/>
      <c r="BM636" s="8"/>
      <c r="BN636" s="8"/>
      <c r="BO636" s="8"/>
      <c r="BP636" s="7"/>
      <c r="BQ636" s="8"/>
      <c r="BR636" s="8"/>
      <c r="BS636" s="7"/>
      <c r="BT636" s="8"/>
      <c r="BU636" s="8"/>
    </row>
    <row r="637" spans="2:73" s="2" customFormat="1" x14ac:dyDescent="0.25">
      <c r="B637" s="3"/>
      <c r="C637" s="4"/>
      <c r="D637" s="5"/>
      <c r="E637" s="5"/>
      <c r="F637" s="4"/>
      <c r="G637" s="6"/>
      <c r="H637" s="6"/>
      <c r="L637" s="6"/>
      <c r="O637" s="6"/>
      <c r="R637" s="6"/>
      <c r="V637" s="7"/>
      <c r="W637" s="7"/>
      <c r="X637" s="8"/>
      <c r="Y637" s="8"/>
      <c r="Z637" s="8"/>
      <c r="AA637" s="8"/>
      <c r="AB637" s="8"/>
      <c r="AC637" s="7"/>
      <c r="AD637" s="8"/>
      <c r="AE637" s="8"/>
      <c r="AF637" s="7"/>
      <c r="AG637" s="8"/>
      <c r="AH637" s="8"/>
      <c r="AI637" s="8"/>
      <c r="AJ637" s="8"/>
      <c r="AK637" s="8"/>
      <c r="AL637" s="8"/>
      <c r="AM637" s="7"/>
      <c r="AN637" s="8"/>
      <c r="AO637" s="8"/>
      <c r="AP637" s="8"/>
      <c r="AQ637" s="7"/>
      <c r="AR637" s="8"/>
      <c r="AS637" s="8"/>
      <c r="AT637" s="8"/>
      <c r="AU637" s="8"/>
      <c r="AV637" s="8"/>
      <c r="AW637" s="8"/>
      <c r="AX637" s="7"/>
      <c r="AY637" s="8"/>
      <c r="AZ637" s="8"/>
      <c r="BA637" s="8"/>
      <c r="BB637" s="8"/>
      <c r="BC637" s="8"/>
      <c r="BD637" s="8"/>
      <c r="BE637" s="8"/>
      <c r="BF637" s="8"/>
      <c r="BG637" s="8"/>
      <c r="BH637" s="8"/>
      <c r="BI637" s="8"/>
      <c r="BJ637" s="8"/>
      <c r="BK637" s="8"/>
      <c r="BL637" s="8"/>
      <c r="BM637" s="8"/>
      <c r="BN637" s="8"/>
      <c r="BO637" s="8"/>
      <c r="BP637" s="7"/>
      <c r="BQ637" s="8"/>
      <c r="BR637" s="8"/>
      <c r="BS637" s="7"/>
      <c r="BT637" s="8"/>
      <c r="BU637" s="8"/>
    </row>
    <row r="638" spans="2:73" s="2" customFormat="1" x14ac:dyDescent="0.25">
      <c r="B638" s="3"/>
      <c r="C638" s="4"/>
      <c r="D638" s="5"/>
      <c r="E638" s="5"/>
      <c r="F638" s="4"/>
      <c r="G638" s="6"/>
      <c r="H638" s="6"/>
      <c r="L638" s="6"/>
      <c r="O638" s="6"/>
      <c r="R638" s="6"/>
      <c r="V638" s="7"/>
      <c r="W638" s="7"/>
      <c r="X638" s="8"/>
      <c r="Y638" s="8"/>
      <c r="Z638" s="8"/>
      <c r="AA638" s="8"/>
      <c r="AB638" s="8"/>
      <c r="AC638" s="7"/>
      <c r="AD638" s="8"/>
      <c r="AE638" s="8"/>
      <c r="AF638" s="7"/>
      <c r="AG638" s="8"/>
      <c r="AH638" s="8"/>
      <c r="AI638" s="8"/>
      <c r="AJ638" s="8"/>
      <c r="AK638" s="8"/>
      <c r="AL638" s="8"/>
      <c r="AM638" s="7"/>
      <c r="AN638" s="8"/>
      <c r="AO638" s="8"/>
      <c r="AP638" s="8"/>
      <c r="AQ638" s="7"/>
      <c r="AR638" s="8"/>
      <c r="AS638" s="8"/>
      <c r="AT638" s="8"/>
      <c r="AU638" s="8"/>
      <c r="AV638" s="8"/>
      <c r="AW638" s="8"/>
      <c r="AX638" s="7"/>
      <c r="AY638" s="8"/>
      <c r="AZ638" s="8"/>
      <c r="BA638" s="8"/>
      <c r="BB638" s="8"/>
      <c r="BC638" s="8"/>
      <c r="BD638" s="8"/>
      <c r="BE638" s="8"/>
      <c r="BF638" s="8"/>
      <c r="BG638" s="8"/>
      <c r="BH638" s="8"/>
      <c r="BI638" s="8"/>
      <c r="BJ638" s="8"/>
      <c r="BK638" s="8"/>
      <c r="BL638" s="8"/>
      <c r="BM638" s="8"/>
      <c r="BN638" s="8"/>
      <c r="BO638" s="8"/>
      <c r="BP638" s="7"/>
      <c r="BQ638" s="8"/>
      <c r="BR638" s="8"/>
      <c r="BS638" s="7"/>
      <c r="BT638" s="8"/>
      <c r="BU638" s="8"/>
    </row>
    <row r="639" spans="2:73" s="2" customFormat="1" x14ac:dyDescent="0.25">
      <c r="B639" s="3"/>
      <c r="C639" s="4"/>
      <c r="D639" s="5"/>
      <c r="E639" s="5"/>
      <c r="F639" s="4"/>
      <c r="G639" s="6"/>
      <c r="H639" s="6"/>
      <c r="L639" s="6"/>
      <c r="O639" s="6"/>
      <c r="R639" s="6"/>
      <c r="V639" s="7"/>
      <c r="W639" s="7"/>
      <c r="X639" s="8"/>
      <c r="Y639" s="8"/>
      <c r="Z639" s="8"/>
      <c r="AA639" s="8"/>
      <c r="AB639" s="8"/>
      <c r="AC639" s="7"/>
      <c r="AD639" s="8"/>
      <c r="AE639" s="8"/>
      <c r="AF639" s="7"/>
      <c r="AG639" s="8"/>
      <c r="AH639" s="8"/>
      <c r="AI639" s="8"/>
      <c r="AJ639" s="8"/>
      <c r="AK639" s="8"/>
      <c r="AL639" s="8"/>
      <c r="AM639" s="7"/>
      <c r="AN639" s="8"/>
      <c r="AO639" s="8"/>
      <c r="AP639" s="8"/>
      <c r="AQ639" s="7"/>
      <c r="AR639" s="8"/>
      <c r="AS639" s="8"/>
      <c r="AT639" s="8"/>
      <c r="AU639" s="8"/>
      <c r="AV639" s="8"/>
      <c r="AW639" s="8"/>
      <c r="AX639" s="7"/>
      <c r="AY639" s="8"/>
      <c r="AZ639" s="8"/>
      <c r="BA639" s="8"/>
      <c r="BB639" s="8"/>
      <c r="BC639" s="8"/>
      <c r="BD639" s="8"/>
      <c r="BE639" s="8"/>
      <c r="BF639" s="8"/>
      <c r="BG639" s="8"/>
      <c r="BH639" s="8"/>
      <c r="BI639" s="8"/>
      <c r="BJ639" s="8"/>
      <c r="BK639" s="8"/>
      <c r="BL639" s="8"/>
      <c r="BM639" s="8"/>
      <c r="BN639" s="8"/>
      <c r="BO639" s="8"/>
      <c r="BP639" s="7"/>
      <c r="BQ639" s="8"/>
      <c r="BR639" s="8"/>
      <c r="BS639" s="7"/>
      <c r="BT639" s="8"/>
      <c r="BU639" s="8"/>
    </row>
    <row r="640" spans="2:73" s="2" customFormat="1" x14ac:dyDescent="0.25">
      <c r="B640" s="3"/>
      <c r="C640" s="4"/>
      <c r="D640" s="5"/>
      <c r="E640" s="5"/>
      <c r="F640" s="4"/>
      <c r="G640" s="6"/>
      <c r="H640" s="6"/>
      <c r="L640" s="6"/>
      <c r="O640" s="6"/>
      <c r="R640" s="6"/>
      <c r="V640" s="7"/>
      <c r="W640" s="7"/>
      <c r="X640" s="8"/>
      <c r="Y640" s="8"/>
      <c r="Z640" s="8"/>
      <c r="AA640" s="8"/>
      <c r="AB640" s="8"/>
      <c r="AC640" s="7"/>
      <c r="AD640" s="8"/>
      <c r="AE640" s="8"/>
      <c r="AF640" s="7"/>
      <c r="AG640" s="8"/>
      <c r="AH640" s="8"/>
      <c r="AI640" s="8"/>
      <c r="AJ640" s="8"/>
      <c r="AK640" s="8"/>
      <c r="AL640" s="8"/>
      <c r="AM640" s="7"/>
      <c r="AN640" s="8"/>
      <c r="AO640" s="8"/>
      <c r="AP640" s="8"/>
      <c r="AQ640" s="7"/>
      <c r="AR640" s="8"/>
      <c r="AS640" s="8"/>
      <c r="AT640" s="8"/>
      <c r="AU640" s="8"/>
      <c r="AV640" s="8"/>
      <c r="AW640" s="8"/>
      <c r="AX640" s="7"/>
      <c r="AY640" s="8"/>
      <c r="AZ640" s="8"/>
      <c r="BA640" s="8"/>
      <c r="BB640" s="8"/>
      <c r="BC640" s="8"/>
      <c r="BD640" s="8"/>
      <c r="BE640" s="8"/>
      <c r="BF640" s="8"/>
      <c r="BG640" s="8"/>
      <c r="BH640" s="8"/>
      <c r="BI640" s="8"/>
      <c r="BJ640" s="8"/>
      <c r="BK640" s="8"/>
      <c r="BL640" s="8"/>
      <c r="BM640" s="8"/>
      <c r="BN640" s="8"/>
      <c r="BO640" s="8"/>
      <c r="BP640" s="7"/>
      <c r="BQ640" s="8"/>
      <c r="BR640" s="8"/>
      <c r="BS640" s="7"/>
      <c r="BT640" s="8"/>
      <c r="BU640" s="8"/>
    </row>
    <row r="641" spans="2:73" s="2" customFormat="1" x14ac:dyDescent="0.25">
      <c r="B641" s="3"/>
      <c r="C641" s="4"/>
      <c r="D641" s="5"/>
      <c r="E641" s="5"/>
      <c r="F641" s="4"/>
      <c r="G641" s="6"/>
      <c r="H641" s="6"/>
      <c r="L641" s="6"/>
      <c r="O641" s="6"/>
      <c r="R641" s="6"/>
      <c r="V641" s="7"/>
      <c r="W641" s="7"/>
      <c r="X641" s="8"/>
      <c r="Y641" s="8"/>
      <c r="Z641" s="8"/>
      <c r="AA641" s="8"/>
      <c r="AB641" s="8"/>
      <c r="AC641" s="7"/>
      <c r="AD641" s="8"/>
      <c r="AE641" s="8"/>
      <c r="AF641" s="7"/>
      <c r="AG641" s="8"/>
      <c r="AH641" s="8"/>
      <c r="AI641" s="8"/>
      <c r="AJ641" s="8"/>
      <c r="AK641" s="8"/>
      <c r="AL641" s="8"/>
      <c r="AM641" s="7"/>
      <c r="AN641" s="8"/>
      <c r="AO641" s="8"/>
      <c r="AP641" s="8"/>
      <c r="AQ641" s="7"/>
      <c r="AR641" s="8"/>
      <c r="AS641" s="8"/>
      <c r="AT641" s="8"/>
      <c r="AU641" s="8"/>
      <c r="AV641" s="8"/>
      <c r="AW641" s="8"/>
      <c r="AX641" s="7"/>
      <c r="AY641" s="8"/>
      <c r="AZ641" s="8"/>
      <c r="BA641" s="8"/>
      <c r="BB641" s="8"/>
      <c r="BC641" s="8"/>
      <c r="BD641" s="8"/>
      <c r="BE641" s="8"/>
      <c r="BF641" s="8"/>
      <c r="BG641" s="8"/>
      <c r="BH641" s="8"/>
      <c r="BI641" s="8"/>
      <c r="BJ641" s="8"/>
      <c r="BK641" s="8"/>
      <c r="BL641" s="8"/>
      <c r="BM641" s="8"/>
      <c r="BN641" s="8"/>
      <c r="BO641" s="8"/>
      <c r="BP641" s="7"/>
      <c r="BQ641" s="8"/>
      <c r="BR641" s="8"/>
      <c r="BS641" s="7"/>
      <c r="BT641" s="8"/>
      <c r="BU641" s="8"/>
    </row>
    <row r="642" spans="2:73" s="2" customFormat="1" x14ac:dyDescent="0.25">
      <c r="B642" s="3"/>
      <c r="C642" s="4"/>
      <c r="D642" s="5"/>
      <c r="E642" s="5"/>
      <c r="F642" s="4"/>
      <c r="G642" s="6"/>
      <c r="H642" s="6"/>
      <c r="L642" s="6"/>
      <c r="O642" s="6"/>
      <c r="R642" s="6"/>
      <c r="V642" s="7"/>
      <c r="W642" s="7"/>
      <c r="X642" s="8"/>
      <c r="Y642" s="8"/>
      <c r="Z642" s="8"/>
      <c r="AA642" s="8"/>
      <c r="AB642" s="8"/>
      <c r="AC642" s="7"/>
      <c r="AD642" s="8"/>
      <c r="AE642" s="8"/>
      <c r="AF642" s="7"/>
      <c r="AG642" s="8"/>
      <c r="AH642" s="8"/>
      <c r="AI642" s="8"/>
      <c r="AJ642" s="8"/>
      <c r="AK642" s="8"/>
      <c r="AL642" s="8"/>
      <c r="AM642" s="7"/>
      <c r="AN642" s="8"/>
      <c r="AO642" s="8"/>
      <c r="AP642" s="8"/>
      <c r="AQ642" s="7"/>
      <c r="AR642" s="8"/>
      <c r="AS642" s="8"/>
      <c r="AT642" s="8"/>
      <c r="AU642" s="8"/>
      <c r="AV642" s="8"/>
      <c r="AW642" s="8"/>
      <c r="AX642" s="7"/>
      <c r="AY642" s="8"/>
      <c r="AZ642" s="8"/>
      <c r="BA642" s="8"/>
      <c r="BB642" s="8"/>
      <c r="BC642" s="8"/>
      <c r="BD642" s="8"/>
      <c r="BE642" s="8"/>
      <c r="BF642" s="8"/>
      <c r="BG642" s="8"/>
      <c r="BH642" s="8"/>
      <c r="BI642" s="8"/>
      <c r="BJ642" s="8"/>
      <c r="BK642" s="8"/>
      <c r="BL642" s="8"/>
      <c r="BM642" s="8"/>
      <c r="BN642" s="8"/>
      <c r="BO642" s="8"/>
      <c r="BP642" s="7"/>
      <c r="BQ642" s="8"/>
      <c r="BR642" s="8"/>
      <c r="BS642" s="7"/>
      <c r="BT642" s="8"/>
      <c r="BU642" s="8"/>
    </row>
    <row r="643" spans="2:73" s="2" customFormat="1" x14ac:dyDescent="0.25">
      <c r="B643" s="3"/>
      <c r="C643" s="4"/>
      <c r="D643" s="5"/>
      <c r="E643" s="5"/>
      <c r="F643" s="4"/>
      <c r="G643" s="6"/>
      <c r="H643" s="6"/>
      <c r="L643" s="6"/>
      <c r="O643" s="6"/>
      <c r="R643" s="6"/>
      <c r="V643" s="7"/>
      <c r="W643" s="7"/>
      <c r="X643" s="8"/>
      <c r="Y643" s="8"/>
      <c r="Z643" s="8"/>
      <c r="AA643" s="8"/>
      <c r="AB643" s="8"/>
      <c r="AC643" s="7"/>
      <c r="AD643" s="8"/>
      <c r="AE643" s="8"/>
      <c r="AF643" s="7"/>
      <c r="AG643" s="8"/>
      <c r="AH643" s="8"/>
      <c r="AI643" s="8"/>
      <c r="AJ643" s="8"/>
      <c r="AK643" s="8"/>
      <c r="AL643" s="8"/>
      <c r="AM643" s="7"/>
      <c r="AN643" s="8"/>
      <c r="AO643" s="8"/>
      <c r="AP643" s="8"/>
      <c r="AQ643" s="7"/>
      <c r="AR643" s="8"/>
      <c r="AS643" s="8"/>
      <c r="AT643" s="8"/>
      <c r="AU643" s="8"/>
      <c r="AV643" s="8"/>
      <c r="AW643" s="8"/>
      <c r="AX643" s="7"/>
      <c r="AY643" s="8"/>
      <c r="AZ643" s="8"/>
      <c r="BA643" s="8"/>
      <c r="BB643" s="8"/>
      <c r="BC643" s="8"/>
      <c r="BD643" s="8"/>
      <c r="BE643" s="8"/>
      <c r="BF643" s="8"/>
      <c r="BG643" s="8"/>
      <c r="BH643" s="8"/>
      <c r="BI643" s="8"/>
      <c r="BJ643" s="8"/>
      <c r="BK643" s="8"/>
      <c r="BL643" s="8"/>
      <c r="BM643" s="8"/>
      <c r="BN643" s="8"/>
      <c r="BO643" s="8"/>
      <c r="BP643" s="7"/>
      <c r="BQ643" s="8"/>
      <c r="BR643" s="8"/>
      <c r="BS643" s="7"/>
      <c r="BT643" s="8"/>
      <c r="BU643" s="8"/>
    </row>
    <row r="644" spans="2:73" s="2" customFormat="1" x14ac:dyDescent="0.25">
      <c r="B644" s="3"/>
      <c r="C644" s="4"/>
      <c r="D644" s="5"/>
      <c r="E644" s="5"/>
      <c r="F644" s="4"/>
      <c r="G644" s="6"/>
      <c r="H644" s="6"/>
      <c r="L644" s="6"/>
      <c r="O644" s="6"/>
      <c r="R644" s="6"/>
      <c r="V644" s="7"/>
      <c r="W644" s="7"/>
      <c r="X644" s="8"/>
      <c r="Y644" s="8"/>
      <c r="Z644" s="8"/>
      <c r="AA644" s="8"/>
      <c r="AB644" s="8"/>
      <c r="AC644" s="7"/>
      <c r="AD644" s="8"/>
      <c r="AE644" s="8"/>
      <c r="AF644" s="7"/>
      <c r="AG644" s="8"/>
      <c r="AH644" s="8"/>
      <c r="AI644" s="8"/>
      <c r="AJ644" s="8"/>
      <c r="AK644" s="8"/>
      <c r="AL644" s="8"/>
      <c r="AM644" s="7"/>
      <c r="AN644" s="8"/>
      <c r="AO644" s="8"/>
      <c r="AP644" s="8"/>
      <c r="AQ644" s="7"/>
      <c r="AR644" s="8"/>
      <c r="AS644" s="8"/>
      <c r="AT644" s="8"/>
      <c r="AU644" s="8"/>
      <c r="AV644" s="8"/>
      <c r="AW644" s="8"/>
      <c r="AX644" s="7"/>
      <c r="AY644" s="8"/>
      <c r="AZ644" s="8"/>
      <c r="BA644" s="8"/>
      <c r="BB644" s="8"/>
      <c r="BC644" s="8"/>
      <c r="BD644" s="8"/>
      <c r="BE644" s="8"/>
      <c r="BF644" s="8"/>
      <c r="BG644" s="8"/>
      <c r="BH644" s="8"/>
      <c r="BI644" s="8"/>
      <c r="BJ644" s="8"/>
      <c r="BK644" s="8"/>
      <c r="BL644" s="8"/>
      <c r="BM644" s="8"/>
      <c r="BN644" s="8"/>
      <c r="BO644" s="8"/>
      <c r="BP644" s="7"/>
      <c r="BQ644" s="8"/>
      <c r="BR644" s="8"/>
      <c r="BS644" s="7"/>
      <c r="BT644" s="8"/>
      <c r="BU644" s="8"/>
    </row>
    <row r="645" spans="2:73" s="2" customFormat="1" x14ac:dyDescent="0.25">
      <c r="B645" s="3"/>
      <c r="C645" s="4"/>
      <c r="D645" s="5"/>
      <c r="E645" s="5"/>
      <c r="F645" s="4"/>
      <c r="G645" s="6"/>
      <c r="H645" s="6"/>
      <c r="L645" s="6"/>
      <c r="O645" s="6"/>
      <c r="R645" s="6"/>
      <c r="V645" s="7"/>
      <c r="W645" s="7"/>
      <c r="X645" s="8"/>
      <c r="Y645" s="8"/>
      <c r="Z645" s="8"/>
      <c r="AA645" s="8"/>
      <c r="AB645" s="8"/>
      <c r="AC645" s="7"/>
      <c r="AD645" s="8"/>
      <c r="AE645" s="8"/>
      <c r="AF645" s="7"/>
      <c r="AG645" s="8"/>
      <c r="AH645" s="8"/>
      <c r="AI645" s="8"/>
      <c r="AJ645" s="8"/>
      <c r="AK645" s="8"/>
      <c r="AL645" s="8"/>
      <c r="AM645" s="7"/>
      <c r="AN645" s="8"/>
      <c r="AO645" s="8"/>
      <c r="AP645" s="8"/>
      <c r="AQ645" s="7"/>
      <c r="AR645" s="8"/>
      <c r="AS645" s="8"/>
      <c r="AT645" s="8"/>
      <c r="AU645" s="8"/>
      <c r="AV645" s="8"/>
      <c r="AW645" s="8"/>
      <c r="AX645" s="7"/>
      <c r="AY645" s="8"/>
      <c r="AZ645" s="8"/>
      <c r="BA645" s="8"/>
      <c r="BB645" s="8"/>
      <c r="BC645" s="8"/>
      <c r="BD645" s="8"/>
      <c r="BE645" s="8"/>
      <c r="BF645" s="8"/>
      <c r="BG645" s="8"/>
      <c r="BH645" s="8"/>
      <c r="BI645" s="8"/>
      <c r="BJ645" s="8"/>
      <c r="BK645" s="8"/>
      <c r="BL645" s="8"/>
      <c r="BM645" s="8"/>
      <c r="BN645" s="8"/>
      <c r="BO645" s="8"/>
      <c r="BP645" s="7"/>
      <c r="BQ645" s="8"/>
      <c r="BR645" s="8"/>
      <c r="BS645" s="7"/>
      <c r="BT645" s="8"/>
      <c r="BU645" s="8"/>
    </row>
    <row r="646" spans="2:73" s="2" customFormat="1" x14ac:dyDescent="0.25">
      <c r="B646" s="3"/>
      <c r="C646" s="4"/>
      <c r="D646" s="5"/>
      <c r="E646" s="5"/>
      <c r="F646" s="4"/>
      <c r="G646" s="6"/>
      <c r="H646" s="6"/>
      <c r="L646" s="6"/>
      <c r="O646" s="6"/>
      <c r="R646" s="6"/>
      <c r="V646" s="7"/>
      <c r="W646" s="7"/>
      <c r="X646" s="8"/>
      <c r="Y646" s="8"/>
      <c r="Z646" s="8"/>
      <c r="AA646" s="8"/>
      <c r="AB646" s="8"/>
      <c r="AC646" s="7"/>
      <c r="AD646" s="8"/>
      <c r="AE646" s="8"/>
      <c r="AF646" s="7"/>
      <c r="AG646" s="8"/>
      <c r="AH646" s="8"/>
      <c r="AI646" s="8"/>
      <c r="AJ646" s="8"/>
      <c r="AK646" s="8"/>
      <c r="AL646" s="8"/>
      <c r="AM646" s="7"/>
      <c r="AN646" s="8"/>
      <c r="AO646" s="8"/>
      <c r="AP646" s="8"/>
      <c r="AQ646" s="7"/>
      <c r="AR646" s="8"/>
      <c r="AS646" s="8"/>
      <c r="AT646" s="8"/>
      <c r="AU646" s="8"/>
      <c r="AV646" s="8"/>
      <c r="AW646" s="8"/>
      <c r="AX646" s="7"/>
      <c r="AY646" s="8"/>
      <c r="AZ646" s="8"/>
      <c r="BA646" s="8"/>
      <c r="BB646" s="8"/>
      <c r="BC646" s="8"/>
      <c r="BD646" s="8"/>
      <c r="BE646" s="8"/>
      <c r="BF646" s="8"/>
      <c r="BG646" s="8"/>
      <c r="BH646" s="8"/>
      <c r="BI646" s="8"/>
      <c r="BJ646" s="8"/>
      <c r="BK646" s="8"/>
      <c r="BL646" s="8"/>
      <c r="BM646" s="8"/>
      <c r="BN646" s="8"/>
      <c r="BO646" s="8"/>
      <c r="BP646" s="7"/>
      <c r="BQ646" s="8"/>
      <c r="BR646" s="8"/>
      <c r="BS646" s="7"/>
      <c r="BT646" s="8"/>
      <c r="BU646" s="8"/>
    </row>
    <row r="647" spans="2:73" s="2" customFormat="1" x14ac:dyDescent="0.25">
      <c r="B647" s="3"/>
      <c r="C647" s="4"/>
      <c r="D647" s="5"/>
      <c r="E647" s="5"/>
      <c r="F647" s="4"/>
      <c r="G647" s="6"/>
      <c r="H647" s="6"/>
      <c r="L647" s="6"/>
      <c r="O647" s="6"/>
      <c r="R647" s="6"/>
      <c r="V647" s="7"/>
      <c r="W647" s="7"/>
      <c r="X647" s="8"/>
      <c r="Y647" s="8"/>
      <c r="Z647" s="8"/>
      <c r="AA647" s="8"/>
      <c r="AB647" s="8"/>
      <c r="AC647" s="7"/>
      <c r="AD647" s="8"/>
      <c r="AE647" s="8"/>
      <c r="AF647" s="7"/>
      <c r="AG647" s="8"/>
      <c r="AH647" s="8"/>
      <c r="AI647" s="8"/>
      <c r="AJ647" s="8"/>
      <c r="AK647" s="8"/>
      <c r="AL647" s="8"/>
      <c r="AM647" s="7"/>
      <c r="AN647" s="8"/>
      <c r="AO647" s="8"/>
      <c r="AP647" s="8"/>
      <c r="AQ647" s="7"/>
      <c r="AR647" s="8"/>
      <c r="AS647" s="8"/>
      <c r="AT647" s="8"/>
      <c r="AU647" s="8"/>
      <c r="AV647" s="8"/>
      <c r="AW647" s="8"/>
      <c r="AX647" s="7"/>
      <c r="AY647" s="8"/>
      <c r="AZ647" s="8"/>
      <c r="BA647" s="8"/>
      <c r="BB647" s="8"/>
      <c r="BC647" s="8"/>
      <c r="BD647" s="8"/>
      <c r="BE647" s="8"/>
      <c r="BF647" s="8"/>
      <c r="BG647" s="8"/>
      <c r="BH647" s="8"/>
      <c r="BI647" s="8"/>
      <c r="BJ647" s="8"/>
      <c r="BK647" s="8"/>
      <c r="BL647" s="8"/>
      <c r="BM647" s="8"/>
      <c r="BN647" s="8"/>
      <c r="BO647" s="8"/>
      <c r="BP647" s="7"/>
      <c r="BQ647" s="8"/>
      <c r="BR647" s="8"/>
      <c r="BS647" s="7"/>
      <c r="BT647" s="8"/>
      <c r="BU647" s="8"/>
    </row>
    <row r="648" spans="2:73" s="2" customFormat="1" x14ac:dyDescent="0.25">
      <c r="B648" s="3"/>
      <c r="C648" s="4"/>
      <c r="D648" s="5"/>
      <c r="E648" s="5"/>
      <c r="F648" s="4"/>
      <c r="G648" s="6"/>
      <c r="H648" s="6"/>
      <c r="L648" s="6"/>
      <c r="O648" s="6"/>
      <c r="R648" s="6"/>
      <c r="V648" s="7"/>
      <c r="W648" s="7"/>
      <c r="X648" s="8"/>
      <c r="Y648" s="8"/>
      <c r="Z648" s="8"/>
      <c r="AA648" s="8"/>
      <c r="AB648" s="8"/>
      <c r="AC648" s="7"/>
      <c r="AD648" s="8"/>
      <c r="AE648" s="8"/>
      <c r="AF648" s="7"/>
      <c r="AG648" s="8"/>
      <c r="AH648" s="8"/>
      <c r="AI648" s="8"/>
      <c r="AJ648" s="8"/>
      <c r="AK648" s="8"/>
      <c r="AL648" s="8"/>
      <c r="AM648" s="7"/>
      <c r="AN648" s="8"/>
      <c r="AO648" s="8"/>
      <c r="AP648" s="8"/>
      <c r="AQ648" s="7"/>
      <c r="AR648" s="8"/>
      <c r="AS648" s="8"/>
      <c r="AT648" s="8"/>
      <c r="AU648" s="8"/>
      <c r="AV648" s="8"/>
      <c r="AW648" s="8"/>
      <c r="AX648" s="7"/>
      <c r="AY648" s="8"/>
      <c r="AZ648" s="8"/>
      <c r="BA648" s="8"/>
      <c r="BB648" s="8"/>
      <c r="BC648" s="8"/>
      <c r="BD648" s="8"/>
      <c r="BE648" s="8"/>
      <c r="BF648" s="8"/>
      <c r="BG648" s="8"/>
      <c r="BH648" s="8"/>
      <c r="BI648" s="8"/>
      <c r="BJ648" s="8"/>
      <c r="BK648" s="8"/>
      <c r="BL648" s="8"/>
      <c r="BM648" s="8"/>
      <c r="BN648" s="8"/>
      <c r="BO648" s="8"/>
      <c r="BP648" s="7"/>
      <c r="BQ648" s="8"/>
      <c r="BR648" s="8"/>
      <c r="BS648" s="7"/>
      <c r="BT648" s="8"/>
      <c r="BU648" s="8"/>
    </row>
    <row r="649" spans="2:73" s="2" customFormat="1" x14ac:dyDescent="0.25">
      <c r="B649" s="3"/>
      <c r="C649" s="4"/>
      <c r="D649" s="5"/>
      <c r="E649" s="5"/>
      <c r="F649" s="4"/>
      <c r="G649" s="6"/>
      <c r="H649" s="6"/>
      <c r="L649" s="6"/>
      <c r="O649" s="6"/>
      <c r="R649" s="6"/>
      <c r="V649" s="7"/>
      <c r="W649" s="7"/>
      <c r="X649" s="8"/>
      <c r="Y649" s="8"/>
      <c r="Z649" s="8"/>
      <c r="AA649" s="8"/>
      <c r="AB649" s="8"/>
      <c r="AC649" s="7"/>
      <c r="AD649" s="8"/>
      <c r="AE649" s="8"/>
      <c r="AF649" s="7"/>
      <c r="AG649" s="8"/>
      <c r="AH649" s="8"/>
      <c r="AI649" s="8"/>
      <c r="AJ649" s="8"/>
      <c r="AK649" s="8"/>
      <c r="AL649" s="8"/>
      <c r="AM649" s="7"/>
      <c r="AN649" s="8"/>
      <c r="AO649" s="8"/>
      <c r="AP649" s="8"/>
      <c r="AQ649" s="7"/>
      <c r="AR649" s="8"/>
      <c r="AS649" s="8"/>
      <c r="AT649" s="8"/>
      <c r="AU649" s="8"/>
      <c r="AV649" s="8"/>
      <c r="AW649" s="8"/>
      <c r="AX649" s="7"/>
      <c r="AY649" s="8"/>
      <c r="AZ649" s="8"/>
      <c r="BA649" s="8"/>
      <c r="BB649" s="8"/>
      <c r="BC649" s="8"/>
      <c r="BD649" s="8"/>
      <c r="BE649" s="8"/>
      <c r="BF649" s="8"/>
      <c r="BG649" s="8"/>
      <c r="BH649" s="8"/>
      <c r="BI649" s="8"/>
      <c r="BJ649" s="8"/>
      <c r="BK649" s="8"/>
      <c r="BL649" s="8"/>
      <c r="BM649" s="8"/>
      <c r="BN649" s="8"/>
      <c r="BO649" s="8"/>
      <c r="BP649" s="7"/>
      <c r="BQ649" s="8"/>
      <c r="BR649" s="8"/>
      <c r="BS649" s="7"/>
      <c r="BT649" s="8"/>
      <c r="BU649" s="8"/>
    </row>
    <row r="650" spans="2:73" s="2" customFormat="1" x14ac:dyDescent="0.25">
      <c r="B650" s="3"/>
      <c r="C650" s="4"/>
      <c r="D650" s="5"/>
      <c r="E650" s="5"/>
      <c r="F650" s="4"/>
      <c r="G650" s="6"/>
      <c r="H650" s="6"/>
      <c r="L650" s="6"/>
      <c r="O650" s="6"/>
      <c r="R650" s="6"/>
      <c r="V650" s="7"/>
      <c r="W650" s="7"/>
      <c r="X650" s="8"/>
      <c r="Y650" s="8"/>
      <c r="Z650" s="8"/>
      <c r="AA650" s="8"/>
      <c r="AB650" s="8"/>
      <c r="AC650" s="7"/>
      <c r="AD650" s="8"/>
      <c r="AE650" s="8"/>
      <c r="AF650" s="7"/>
      <c r="AG650" s="8"/>
      <c r="AH650" s="8"/>
      <c r="AI650" s="8"/>
      <c r="AJ650" s="8"/>
      <c r="AK650" s="8"/>
      <c r="AL650" s="8"/>
      <c r="AM650" s="7"/>
      <c r="AN650" s="8"/>
      <c r="AO650" s="8"/>
      <c r="AP650" s="8"/>
      <c r="AQ650" s="7"/>
      <c r="AR650" s="8"/>
      <c r="AS650" s="8"/>
      <c r="AT650" s="8"/>
      <c r="AU650" s="8"/>
      <c r="AV650" s="8"/>
      <c r="AW650" s="8"/>
      <c r="AX650" s="7"/>
      <c r="AY650" s="8"/>
      <c r="AZ650" s="8"/>
      <c r="BA650" s="8"/>
      <c r="BB650" s="8"/>
      <c r="BC650" s="8"/>
      <c r="BD650" s="8"/>
      <c r="BE650" s="8"/>
      <c r="BF650" s="8"/>
      <c r="BG650" s="8"/>
      <c r="BH650" s="8"/>
      <c r="BI650" s="8"/>
      <c r="BJ650" s="8"/>
      <c r="BK650" s="8"/>
      <c r="BL650" s="8"/>
      <c r="BM650" s="8"/>
      <c r="BN650" s="8"/>
      <c r="BO650" s="8"/>
      <c r="BP650" s="7"/>
      <c r="BQ650" s="8"/>
      <c r="BR650" s="8"/>
      <c r="BS650" s="7"/>
      <c r="BT650" s="8"/>
      <c r="BU650" s="8"/>
    </row>
    <row r="651" spans="2:73" s="2" customFormat="1" x14ac:dyDescent="0.25">
      <c r="B651" s="3"/>
      <c r="C651" s="4"/>
      <c r="D651" s="5"/>
      <c r="E651" s="5"/>
      <c r="F651" s="4"/>
      <c r="G651" s="6"/>
      <c r="H651" s="6"/>
      <c r="L651" s="6"/>
      <c r="O651" s="6"/>
      <c r="R651" s="6"/>
      <c r="V651" s="7"/>
      <c r="W651" s="7"/>
      <c r="X651" s="8"/>
      <c r="Y651" s="8"/>
      <c r="Z651" s="8"/>
      <c r="AA651" s="8"/>
      <c r="AB651" s="8"/>
      <c r="AC651" s="7"/>
      <c r="AD651" s="8"/>
      <c r="AE651" s="8"/>
      <c r="AF651" s="7"/>
      <c r="AG651" s="8"/>
      <c r="AH651" s="8"/>
      <c r="AI651" s="8"/>
      <c r="AJ651" s="8"/>
      <c r="AK651" s="8"/>
      <c r="AL651" s="8"/>
      <c r="AM651" s="7"/>
      <c r="AN651" s="8"/>
      <c r="AO651" s="8"/>
      <c r="AP651" s="8"/>
      <c r="AQ651" s="7"/>
      <c r="AR651" s="8"/>
      <c r="AS651" s="8"/>
      <c r="AT651" s="8"/>
      <c r="AU651" s="8"/>
      <c r="AV651" s="8"/>
      <c r="AW651" s="8"/>
      <c r="AX651" s="7"/>
      <c r="AY651" s="8"/>
      <c r="AZ651" s="8"/>
      <c r="BA651" s="8"/>
      <c r="BB651" s="8"/>
      <c r="BC651" s="8"/>
      <c r="BD651" s="8"/>
      <c r="BE651" s="8"/>
      <c r="BF651" s="8"/>
      <c r="BG651" s="8"/>
      <c r="BH651" s="8"/>
      <c r="BI651" s="8"/>
      <c r="BJ651" s="8"/>
      <c r="BK651" s="8"/>
      <c r="BL651" s="8"/>
      <c r="BM651" s="8"/>
      <c r="BN651" s="8"/>
      <c r="BO651" s="8"/>
      <c r="BP651" s="7"/>
      <c r="BQ651" s="8"/>
      <c r="BR651" s="8"/>
      <c r="BS651" s="7"/>
      <c r="BT651" s="8"/>
      <c r="BU651" s="8"/>
    </row>
    <row r="652" spans="2:73" s="2" customFormat="1" x14ac:dyDescent="0.25">
      <c r="B652" s="3"/>
      <c r="C652" s="4"/>
      <c r="D652" s="5"/>
      <c r="E652" s="5"/>
      <c r="F652" s="4"/>
      <c r="G652" s="6"/>
      <c r="H652" s="6"/>
      <c r="L652" s="6"/>
      <c r="O652" s="6"/>
      <c r="R652" s="6"/>
      <c r="V652" s="7"/>
      <c r="W652" s="7"/>
      <c r="X652" s="8"/>
      <c r="Y652" s="8"/>
      <c r="Z652" s="8"/>
      <c r="AA652" s="8"/>
      <c r="AB652" s="8"/>
      <c r="AC652" s="7"/>
      <c r="AD652" s="8"/>
      <c r="AE652" s="8"/>
      <c r="AF652" s="7"/>
      <c r="AG652" s="8"/>
      <c r="AH652" s="8"/>
      <c r="AI652" s="8"/>
      <c r="AJ652" s="8"/>
      <c r="AK652" s="8"/>
      <c r="AL652" s="8"/>
      <c r="AM652" s="7"/>
      <c r="AN652" s="8"/>
      <c r="AO652" s="8"/>
      <c r="AP652" s="8"/>
      <c r="AQ652" s="7"/>
      <c r="AR652" s="8"/>
      <c r="AS652" s="8"/>
      <c r="AT652" s="8"/>
      <c r="AU652" s="8"/>
      <c r="AV652" s="8"/>
      <c r="AW652" s="8"/>
      <c r="AX652" s="7"/>
      <c r="AY652" s="8"/>
      <c r="AZ652" s="8"/>
      <c r="BA652" s="8"/>
      <c r="BB652" s="8"/>
      <c r="BC652" s="8"/>
      <c r="BD652" s="8"/>
      <c r="BE652" s="8"/>
      <c r="BF652" s="8"/>
      <c r="BG652" s="8"/>
      <c r="BH652" s="8"/>
      <c r="BI652" s="8"/>
      <c r="BJ652" s="8"/>
      <c r="BK652" s="8"/>
      <c r="BL652" s="8"/>
      <c r="BM652" s="8"/>
      <c r="BN652" s="8"/>
      <c r="BO652" s="8"/>
      <c r="BP652" s="7"/>
      <c r="BQ652" s="8"/>
      <c r="BR652" s="8"/>
      <c r="BS652" s="7"/>
      <c r="BT652" s="8"/>
      <c r="BU652" s="8"/>
    </row>
    <row r="653" spans="2:73" s="2" customFormat="1" x14ac:dyDescent="0.25">
      <c r="B653" s="3"/>
      <c r="C653" s="4"/>
      <c r="D653" s="5"/>
      <c r="E653" s="5"/>
      <c r="F653" s="4"/>
      <c r="G653" s="6"/>
      <c r="H653" s="6"/>
      <c r="L653" s="6"/>
      <c r="O653" s="6"/>
      <c r="R653" s="6"/>
      <c r="V653" s="7"/>
      <c r="W653" s="7"/>
      <c r="X653" s="8"/>
      <c r="Y653" s="8"/>
      <c r="Z653" s="8"/>
      <c r="AA653" s="8"/>
      <c r="AB653" s="8"/>
      <c r="AC653" s="7"/>
      <c r="AD653" s="8"/>
      <c r="AE653" s="8"/>
      <c r="AF653" s="7"/>
      <c r="AG653" s="8"/>
      <c r="AH653" s="8"/>
      <c r="AI653" s="8"/>
      <c r="AJ653" s="8"/>
      <c r="AK653" s="8"/>
      <c r="AL653" s="8"/>
      <c r="AM653" s="7"/>
      <c r="AN653" s="8"/>
      <c r="AO653" s="8"/>
      <c r="AP653" s="8"/>
      <c r="AQ653" s="7"/>
      <c r="AR653" s="8"/>
      <c r="AS653" s="8"/>
      <c r="AT653" s="8"/>
      <c r="AU653" s="8"/>
      <c r="AV653" s="8"/>
      <c r="AW653" s="8"/>
      <c r="AX653" s="7"/>
      <c r="AY653" s="8"/>
      <c r="AZ653" s="8"/>
      <c r="BA653" s="8"/>
      <c r="BB653" s="8"/>
      <c r="BC653" s="8"/>
      <c r="BD653" s="8"/>
      <c r="BE653" s="8"/>
      <c r="BF653" s="8"/>
      <c r="BG653" s="8"/>
      <c r="BH653" s="8"/>
      <c r="BI653" s="8"/>
      <c r="BJ653" s="8"/>
      <c r="BK653" s="8"/>
      <c r="BL653" s="8"/>
      <c r="BM653" s="8"/>
      <c r="BN653" s="8"/>
      <c r="BO653" s="8"/>
      <c r="BP653" s="7"/>
      <c r="BQ653" s="8"/>
      <c r="BR653" s="8"/>
      <c r="BS653" s="7"/>
      <c r="BT653" s="8"/>
      <c r="BU653" s="8"/>
    </row>
    <row r="654" spans="2:73" s="2" customFormat="1" x14ac:dyDescent="0.25">
      <c r="B654" s="3"/>
      <c r="C654" s="4"/>
      <c r="D654" s="5"/>
      <c r="E654" s="5"/>
      <c r="F654" s="4"/>
      <c r="G654" s="6"/>
      <c r="H654" s="6"/>
      <c r="L654" s="6"/>
      <c r="O654" s="6"/>
      <c r="R654" s="6"/>
      <c r="V654" s="7"/>
      <c r="W654" s="7"/>
      <c r="X654" s="8"/>
      <c r="Y654" s="8"/>
      <c r="Z654" s="8"/>
      <c r="AA654" s="8"/>
      <c r="AB654" s="8"/>
      <c r="AC654" s="7"/>
      <c r="AD654" s="8"/>
      <c r="AE654" s="8"/>
      <c r="AF654" s="7"/>
      <c r="AG654" s="8"/>
      <c r="AH654" s="8"/>
      <c r="AI654" s="8"/>
      <c r="AJ654" s="8"/>
      <c r="AK654" s="8"/>
      <c r="AL654" s="8"/>
      <c r="AM654" s="7"/>
      <c r="AN654" s="8"/>
      <c r="AO654" s="8"/>
      <c r="AP654" s="8"/>
      <c r="AQ654" s="7"/>
      <c r="AR654" s="8"/>
      <c r="AS654" s="8"/>
      <c r="AT654" s="8"/>
      <c r="AU654" s="8"/>
      <c r="AV654" s="8"/>
      <c r="AW654" s="8"/>
      <c r="AX654" s="7"/>
      <c r="AY654" s="8"/>
      <c r="AZ654" s="8"/>
      <c r="BA654" s="8"/>
      <c r="BB654" s="8"/>
      <c r="BC654" s="8"/>
      <c r="BD654" s="8"/>
      <c r="BE654" s="8"/>
      <c r="BF654" s="8"/>
      <c r="BG654" s="8"/>
      <c r="BH654" s="8"/>
      <c r="BI654" s="8"/>
      <c r="BJ654" s="8"/>
      <c r="BK654" s="8"/>
      <c r="BL654" s="8"/>
      <c r="BM654" s="8"/>
      <c r="BN654" s="8"/>
      <c r="BO654" s="8"/>
      <c r="BP654" s="7"/>
      <c r="BQ654" s="8"/>
      <c r="BR654" s="8"/>
      <c r="BS654" s="7"/>
      <c r="BT654" s="8"/>
      <c r="BU654" s="8"/>
    </row>
    <row r="655" spans="2:73" s="2" customFormat="1" x14ac:dyDescent="0.25">
      <c r="B655" s="3"/>
      <c r="C655" s="4"/>
      <c r="D655" s="5"/>
      <c r="E655" s="5"/>
      <c r="F655" s="4"/>
      <c r="G655" s="6"/>
      <c r="H655" s="6"/>
      <c r="L655" s="6"/>
      <c r="O655" s="6"/>
      <c r="R655" s="6"/>
      <c r="V655" s="7"/>
      <c r="W655" s="7"/>
      <c r="X655" s="8"/>
      <c r="Y655" s="8"/>
      <c r="Z655" s="8"/>
      <c r="AA655" s="8"/>
      <c r="AB655" s="8"/>
      <c r="AC655" s="7"/>
      <c r="AD655" s="8"/>
      <c r="AE655" s="8"/>
      <c r="AF655" s="7"/>
      <c r="AG655" s="8"/>
      <c r="AH655" s="8"/>
      <c r="AI655" s="8"/>
      <c r="AJ655" s="8"/>
      <c r="AK655" s="8"/>
      <c r="AL655" s="8"/>
      <c r="AM655" s="7"/>
      <c r="AN655" s="8"/>
      <c r="AO655" s="8"/>
      <c r="AP655" s="8"/>
      <c r="AQ655" s="7"/>
      <c r="AR655" s="8"/>
      <c r="AS655" s="8"/>
      <c r="AT655" s="8"/>
      <c r="AU655" s="8"/>
      <c r="AV655" s="8"/>
      <c r="AW655" s="8"/>
      <c r="AX655" s="7"/>
      <c r="AY655" s="8"/>
      <c r="AZ655" s="8"/>
      <c r="BA655" s="8"/>
      <c r="BB655" s="8"/>
      <c r="BC655" s="8"/>
      <c r="BD655" s="8"/>
      <c r="BE655" s="8"/>
      <c r="BF655" s="8"/>
      <c r="BG655" s="8"/>
      <c r="BH655" s="8"/>
      <c r="BI655" s="8"/>
      <c r="BJ655" s="8"/>
      <c r="BK655" s="8"/>
      <c r="BL655" s="8"/>
      <c r="BM655" s="8"/>
      <c r="BN655" s="8"/>
      <c r="BO655" s="8"/>
      <c r="BP655" s="7"/>
      <c r="BQ655" s="8"/>
      <c r="BR655" s="8"/>
      <c r="BS655" s="7"/>
      <c r="BT655" s="8"/>
      <c r="BU655" s="8"/>
    </row>
    <row r="656" spans="2:73" s="2" customFormat="1" x14ac:dyDescent="0.25">
      <c r="B656" s="3"/>
      <c r="C656" s="4"/>
      <c r="D656" s="5"/>
      <c r="E656" s="5"/>
      <c r="F656" s="4"/>
      <c r="G656" s="6"/>
      <c r="H656" s="6"/>
      <c r="L656" s="6"/>
      <c r="O656" s="6"/>
      <c r="R656" s="6"/>
      <c r="V656" s="7"/>
      <c r="W656" s="7"/>
      <c r="X656" s="8"/>
      <c r="Y656" s="8"/>
      <c r="Z656" s="8"/>
      <c r="AA656" s="8"/>
      <c r="AB656" s="8"/>
      <c r="AC656" s="7"/>
      <c r="AD656" s="8"/>
      <c r="AE656" s="8"/>
      <c r="AF656" s="7"/>
      <c r="AG656" s="8"/>
      <c r="AH656" s="8"/>
      <c r="AI656" s="8"/>
      <c r="AJ656" s="8"/>
      <c r="AK656" s="8"/>
      <c r="AL656" s="8"/>
      <c r="AM656" s="7"/>
      <c r="AN656" s="8"/>
      <c r="AO656" s="8"/>
      <c r="AP656" s="8"/>
      <c r="AQ656" s="7"/>
      <c r="AR656" s="8"/>
      <c r="AS656" s="8"/>
      <c r="AT656" s="8"/>
      <c r="AU656" s="8"/>
      <c r="AV656" s="8"/>
      <c r="AW656" s="8"/>
      <c r="AX656" s="7"/>
      <c r="AY656" s="8"/>
      <c r="AZ656" s="8"/>
      <c r="BA656" s="8"/>
      <c r="BB656" s="8"/>
      <c r="BC656" s="8"/>
      <c r="BD656" s="8"/>
      <c r="BE656" s="8"/>
      <c r="BF656" s="8"/>
      <c r="BG656" s="8"/>
      <c r="BH656" s="8"/>
      <c r="BI656" s="8"/>
      <c r="BJ656" s="8"/>
      <c r="BK656" s="8"/>
      <c r="BL656" s="8"/>
      <c r="BM656" s="8"/>
      <c r="BN656" s="8"/>
      <c r="BO656" s="8"/>
      <c r="BP656" s="7"/>
      <c r="BQ656" s="8"/>
      <c r="BR656" s="8"/>
      <c r="BS656" s="7"/>
      <c r="BT656" s="8"/>
      <c r="BU656" s="8"/>
    </row>
    <row r="657" spans="2:73" s="2" customFormat="1" x14ac:dyDescent="0.25">
      <c r="B657" s="3"/>
      <c r="C657" s="4"/>
      <c r="D657" s="5"/>
      <c r="E657" s="5"/>
      <c r="F657" s="4"/>
      <c r="G657" s="6"/>
      <c r="H657" s="6"/>
      <c r="L657" s="6"/>
      <c r="O657" s="6"/>
      <c r="R657" s="6"/>
      <c r="V657" s="7"/>
      <c r="W657" s="7"/>
      <c r="X657" s="8"/>
      <c r="Y657" s="8"/>
      <c r="Z657" s="8"/>
      <c r="AA657" s="8"/>
      <c r="AB657" s="8"/>
      <c r="AC657" s="7"/>
      <c r="AD657" s="8"/>
      <c r="AE657" s="8"/>
      <c r="AF657" s="7"/>
      <c r="AG657" s="8"/>
      <c r="AH657" s="8"/>
      <c r="AI657" s="8"/>
      <c r="AJ657" s="8"/>
      <c r="AK657" s="8"/>
      <c r="AL657" s="8"/>
      <c r="AM657" s="7"/>
      <c r="AN657" s="8"/>
      <c r="AO657" s="8"/>
      <c r="AP657" s="8"/>
      <c r="AQ657" s="7"/>
      <c r="AR657" s="8"/>
      <c r="AS657" s="8"/>
      <c r="AT657" s="8"/>
      <c r="AU657" s="8"/>
      <c r="AV657" s="8"/>
      <c r="AW657" s="8"/>
      <c r="AX657" s="7"/>
      <c r="AY657" s="8"/>
      <c r="AZ657" s="8"/>
      <c r="BA657" s="8"/>
      <c r="BB657" s="8"/>
      <c r="BC657" s="8"/>
      <c r="BD657" s="8"/>
      <c r="BE657" s="8"/>
      <c r="BF657" s="8"/>
      <c r="BG657" s="8"/>
      <c r="BH657" s="8"/>
      <c r="BI657" s="8"/>
      <c r="BJ657" s="8"/>
      <c r="BK657" s="8"/>
      <c r="BL657" s="8"/>
      <c r="BM657" s="8"/>
      <c r="BN657" s="8"/>
      <c r="BO657" s="8"/>
      <c r="BP657" s="7"/>
      <c r="BQ657" s="8"/>
      <c r="BR657" s="8"/>
      <c r="BS657" s="7"/>
      <c r="BT657" s="8"/>
      <c r="BU657" s="8"/>
    </row>
    <row r="658" spans="2:73" s="2" customFormat="1" x14ac:dyDescent="0.25">
      <c r="B658" s="3"/>
      <c r="C658" s="4"/>
      <c r="D658" s="5"/>
      <c r="E658" s="5"/>
      <c r="F658" s="4"/>
      <c r="G658" s="6"/>
      <c r="H658" s="6"/>
      <c r="L658" s="6"/>
      <c r="O658" s="6"/>
      <c r="R658" s="6"/>
      <c r="V658" s="7"/>
      <c r="W658" s="7"/>
      <c r="X658" s="8"/>
      <c r="Y658" s="8"/>
      <c r="Z658" s="8"/>
      <c r="AA658" s="8"/>
      <c r="AB658" s="8"/>
      <c r="AC658" s="7"/>
      <c r="AD658" s="8"/>
      <c r="AE658" s="8"/>
      <c r="AF658" s="7"/>
      <c r="AG658" s="8"/>
      <c r="AH658" s="8"/>
      <c r="AI658" s="8"/>
      <c r="AJ658" s="8"/>
      <c r="AK658" s="8"/>
      <c r="AL658" s="8"/>
      <c r="AM658" s="7"/>
      <c r="AN658" s="8"/>
      <c r="AO658" s="8"/>
      <c r="AP658" s="8"/>
      <c r="AQ658" s="7"/>
      <c r="AR658" s="8"/>
      <c r="AS658" s="8"/>
      <c r="AT658" s="8"/>
      <c r="AU658" s="8"/>
      <c r="AV658" s="8"/>
      <c r="AW658" s="8"/>
      <c r="AX658" s="7"/>
      <c r="AY658" s="8"/>
      <c r="AZ658" s="8"/>
      <c r="BA658" s="8"/>
      <c r="BB658" s="8"/>
      <c r="BC658" s="8"/>
      <c r="BD658" s="8"/>
      <c r="BE658" s="8"/>
      <c r="BF658" s="8"/>
      <c r="BG658" s="8"/>
      <c r="BH658" s="8"/>
      <c r="BI658" s="8"/>
      <c r="BJ658" s="8"/>
      <c r="BK658" s="8"/>
      <c r="BL658" s="8"/>
      <c r="BM658" s="8"/>
      <c r="BN658" s="8"/>
      <c r="BO658" s="8"/>
      <c r="BP658" s="7"/>
      <c r="BQ658" s="8"/>
      <c r="BR658" s="8"/>
      <c r="BS658" s="7"/>
      <c r="BT658" s="8"/>
      <c r="BU658" s="8"/>
    </row>
    <row r="659" spans="2:73" s="2" customFormat="1" x14ac:dyDescent="0.25">
      <c r="B659" s="3"/>
      <c r="C659" s="4"/>
      <c r="D659" s="5"/>
      <c r="E659" s="5"/>
      <c r="F659" s="4"/>
      <c r="G659" s="6"/>
      <c r="H659" s="6"/>
      <c r="L659" s="6"/>
      <c r="O659" s="6"/>
      <c r="R659" s="6"/>
      <c r="V659" s="7"/>
      <c r="W659" s="7"/>
      <c r="X659" s="8"/>
      <c r="Y659" s="8"/>
      <c r="Z659" s="8"/>
      <c r="AA659" s="8"/>
      <c r="AB659" s="8"/>
      <c r="AC659" s="7"/>
      <c r="AD659" s="8"/>
      <c r="AE659" s="8"/>
      <c r="AF659" s="7"/>
      <c r="AG659" s="8"/>
      <c r="AH659" s="8"/>
      <c r="AI659" s="8"/>
      <c r="AJ659" s="8"/>
      <c r="AK659" s="8"/>
      <c r="AL659" s="8"/>
      <c r="AM659" s="7"/>
      <c r="AN659" s="8"/>
      <c r="AO659" s="8"/>
      <c r="AP659" s="8"/>
      <c r="AQ659" s="7"/>
      <c r="AR659" s="8"/>
      <c r="AS659" s="8"/>
      <c r="AT659" s="8"/>
      <c r="AU659" s="8"/>
      <c r="AV659" s="8"/>
      <c r="AW659" s="8"/>
      <c r="AX659" s="7"/>
      <c r="AY659" s="8"/>
      <c r="AZ659" s="8"/>
      <c r="BA659" s="8"/>
      <c r="BB659" s="8"/>
      <c r="BC659" s="8"/>
      <c r="BD659" s="8"/>
      <c r="BE659" s="8"/>
      <c r="BF659" s="8"/>
      <c r="BG659" s="8"/>
      <c r="BH659" s="8"/>
      <c r="BI659" s="8"/>
      <c r="BJ659" s="8"/>
      <c r="BK659" s="8"/>
      <c r="BL659" s="8"/>
      <c r="BM659" s="8"/>
      <c r="BN659" s="8"/>
      <c r="BO659" s="8"/>
      <c r="BP659" s="7"/>
      <c r="BQ659" s="8"/>
      <c r="BR659" s="8"/>
      <c r="BS659" s="7"/>
      <c r="BT659" s="8"/>
      <c r="BU659" s="8"/>
    </row>
    <row r="660" spans="2:73" s="2" customFormat="1" x14ac:dyDescent="0.25">
      <c r="B660" s="3"/>
      <c r="C660" s="4"/>
      <c r="D660" s="5"/>
      <c r="E660" s="5"/>
      <c r="F660" s="4"/>
      <c r="G660" s="6"/>
      <c r="H660" s="6"/>
      <c r="L660" s="6"/>
      <c r="O660" s="6"/>
      <c r="R660" s="6"/>
      <c r="V660" s="7"/>
      <c r="W660" s="7"/>
      <c r="X660" s="8"/>
      <c r="Y660" s="8"/>
      <c r="Z660" s="8"/>
      <c r="AA660" s="8"/>
      <c r="AB660" s="8"/>
      <c r="AC660" s="7"/>
      <c r="AD660" s="8"/>
      <c r="AE660" s="8"/>
      <c r="AF660" s="7"/>
      <c r="AG660" s="8"/>
      <c r="AH660" s="8"/>
      <c r="AI660" s="8"/>
      <c r="AJ660" s="8"/>
      <c r="AK660" s="8"/>
      <c r="AL660" s="8"/>
      <c r="AM660" s="7"/>
      <c r="AN660" s="8"/>
      <c r="AO660" s="8"/>
      <c r="AP660" s="8"/>
      <c r="AQ660" s="7"/>
      <c r="AR660" s="8"/>
      <c r="AS660" s="8"/>
      <c r="AT660" s="8"/>
      <c r="AU660" s="8"/>
      <c r="AV660" s="8"/>
      <c r="AW660" s="8"/>
      <c r="AX660" s="7"/>
      <c r="AY660" s="8"/>
      <c r="AZ660" s="8"/>
      <c r="BA660" s="8"/>
      <c r="BB660" s="8"/>
      <c r="BC660" s="8"/>
      <c r="BD660" s="8"/>
      <c r="BE660" s="8"/>
      <c r="BF660" s="8"/>
      <c r="BG660" s="8"/>
      <c r="BH660" s="8"/>
      <c r="BI660" s="8"/>
      <c r="BJ660" s="8"/>
      <c r="BK660" s="8"/>
      <c r="BL660" s="8"/>
      <c r="BM660" s="8"/>
      <c r="BN660" s="8"/>
      <c r="BO660" s="8"/>
      <c r="BP660" s="7"/>
      <c r="BQ660" s="8"/>
      <c r="BR660" s="8"/>
      <c r="BS660" s="7"/>
      <c r="BT660" s="8"/>
      <c r="BU660" s="8"/>
    </row>
    <row r="661" spans="2:73" s="2" customFormat="1" x14ac:dyDescent="0.25">
      <c r="B661" s="3"/>
      <c r="C661" s="4"/>
      <c r="D661" s="5"/>
      <c r="E661" s="5"/>
      <c r="F661" s="4"/>
      <c r="G661" s="6"/>
      <c r="H661" s="6"/>
      <c r="L661" s="6"/>
      <c r="O661" s="6"/>
      <c r="R661" s="6"/>
      <c r="V661" s="7"/>
      <c r="W661" s="7"/>
      <c r="X661" s="8"/>
      <c r="Y661" s="8"/>
      <c r="Z661" s="8"/>
      <c r="AA661" s="8"/>
      <c r="AB661" s="8"/>
      <c r="AC661" s="7"/>
      <c r="AD661" s="8"/>
      <c r="AE661" s="8"/>
      <c r="AF661" s="7"/>
      <c r="AG661" s="8"/>
      <c r="AH661" s="8"/>
      <c r="AI661" s="8"/>
      <c r="AJ661" s="8"/>
      <c r="AK661" s="8"/>
      <c r="AL661" s="8"/>
      <c r="AM661" s="7"/>
      <c r="AN661" s="8"/>
      <c r="AO661" s="8"/>
      <c r="AP661" s="8"/>
      <c r="AQ661" s="7"/>
      <c r="AR661" s="8"/>
      <c r="AS661" s="8"/>
      <c r="AT661" s="8"/>
      <c r="AU661" s="8"/>
      <c r="AV661" s="8"/>
      <c r="AW661" s="8"/>
      <c r="AX661" s="7"/>
      <c r="AY661" s="8"/>
      <c r="AZ661" s="8"/>
      <c r="BA661" s="8"/>
      <c r="BB661" s="8"/>
      <c r="BC661" s="8"/>
      <c r="BD661" s="8"/>
      <c r="BE661" s="8"/>
      <c r="BF661" s="8"/>
      <c r="BG661" s="8"/>
      <c r="BH661" s="8"/>
      <c r="BI661" s="8"/>
      <c r="BJ661" s="8"/>
      <c r="BK661" s="8"/>
      <c r="BL661" s="8"/>
      <c r="BM661" s="8"/>
      <c r="BN661" s="8"/>
      <c r="BO661" s="8"/>
      <c r="BP661" s="7"/>
      <c r="BQ661" s="8"/>
      <c r="BR661" s="8"/>
      <c r="BS661" s="7"/>
      <c r="BT661" s="8"/>
      <c r="BU661" s="8"/>
    </row>
    <row r="662" spans="2:73" s="2" customFormat="1" x14ac:dyDescent="0.25">
      <c r="B662" s="3"/>
      <c r="C662" s="4"/>
      <c r="D662" s="5"/>
      <c r="E662" s="5"/>
      <c r="F662" s="4"/>
      <c r="G662" s="6"/>
      <c r="H662" s="6"/>
      <c r="L662" s="6"/>
      <c r="O662" s="6"/>
      <c r="R662" s="6"/>
      <c r="V662" s="7"/>
      <c r="W662" s="7"/>
      <c r="X662" s="8"/>
      <c r="Y662" s="8"/>
      <c r="Z662" s="8"/>
      <c r="AA662" s="8"/>
      <c r="AB662" s="8"/>
      <c r="AC662" s="7"/>
      <c r="AD662" s="8"/>
      <c r="AE662" s="8"/>
      <c r="AF662" s="7"/>
      <c r="AG662" s="8"/>
      <c r="AH662" s="8"/>
      <c r="AI662" s="8"/>
      <c r="AJ662" s="8"/>
      <c r="AK662" s="8"/>
      <c r="AL662" s="8"/>
      <c r="AM662" s="7"/>
      <c r="AN662" s="8"/>
      <c r="AO662" s="8"/>
      <c r="AP662" s="8"/>
      <c r="AQ662" s="7"/>
      <c r="AR662" s="8"/>
      <c r="AS662" s="8"/>
      <c r="AT662" s="8"/>
      <c r="AU662" s="8"/>
      <c r="AV662" s="8"/>
      <c r="AW662" s="8"/>
      <c r="AX662" s="7"/>
      <c r="AY662" s="8"/>
      <c r="AZ662" s="8"/>
      <c r="BA662" s="8"/>
      <c r="BB662" s="8"/>
      <c r="BC662" s="8"/>
      <c r="BD662" s="8"/>
      <c r="BE662" s="8"/>
      <c r="BF662" s="8"/>
      <c r="BG662" s="8"/>
      <c r="BH662" s="8"/>
      <c r="BI662" s="8"/>
      <c r="BJ662" s="8"/>
      <c r="BK662" s="8"/>
      <c r="BL662" s="8"/>
      <c r="BM662" s="8"/>
      <c r="BN662" s="8"/>
      <c r="BO662" s="8"/>
      <c r="BP662" s="7"/>
      <c r="BQ662" s="8"/>
      <c r="BR662" s="8"/>
      <c r="BS662" s="7"/>
      <c r="BT662" s="8"/>
      <c r="BU662" s="8"/>
    </row>
    <row r="663" spans="2:73" s="2" customFormat="1" x14ac:dyDescent="0.25">
      <c r="B663" s="3"/>
      <c r="C663" s="4"/>
      <c r="D663" s="5"/>
      <c r="E663" s="5"/>
      <c r="F663" s="4"/>
      <c r="G663" s="6"/>
      <c r="H663" s="6"/>
      <c r="L663" s="6"/>
      <c r="O663" s="6"/>
      <c r="R663" s="6"/>
      <c r="V663" s="7"/>
      <c r="W663" s="7"/>
      <c r="X663" s="8"/>
      <c r="Y663" s="8"/>
      <c r="Z663" s="8"/>
      <c r="AA663" s="8"/>
      <c r="AB663" s="8"/>
      <c r="AC663" s="7"/>
      <c r="AD663" s="8"/>
      <c r="AE663" s="8"/>
      <c r="AF663" s="7"/>
      <c r="AG663" s="8"/>
      <c r="AH663" s="8"/>
      <c r="AI663" s="8"/>
      <c r="AJ663" s="8"/>
      <c r="AK663" s="8"/>
      <c r="AL663" s="8"/>
      <c r="AM663" s="7"/>
      <c r="AN663" s="8"/>
      <c r="AO663" s="8"/>
      <c r="AP663" s="8"/>
      <c r="AQ663" s="7"/>
      <c r="AR663" s="8"/>
      <c r="AS663" s="8"/>
      <c r="AT663" s="8"/>
      <c r="AU663" s="8"/>
      <c r="AV663" s="8"/>
      <c r="AW663" s="8"/>
      <c r="AX663" s="7"/>
      <c r="AY663" s="8"/>
      <c r="AZ663" s="8"/>
      <c r="BA663" s="8"/>
      <c r="BB663" s="8"/>
      <c r="BC663" s="8"/>
      <c r="BD663" s="8"/>
      <c r="BE663" s="8"/>
      <c r="BF663" s="8"/>
      <c r="BG663" s="8"/>
      <c r="BH663" s="8"/>
      <c r="BI663" s="8"/>
      <c r="BJ663" s="8"/>
      <c r="BK663" s="8"/>
      <c r="BL663" s="8"/>
      <c r="BM663" s="8"/>
      <c r="BN663" s="8"/>
      <c r="BO663" s="8"/>
      <c r="BP663" s="7"/>
      <c r="BQ663" s="8"/>
      <c r="BR663" s="8"/>
      <c r="BS663" s="7"/>
      <c r="BT663" s="8"/>
      <c r="BU663" s="8"/>
    </row>
    <row r="664" spans="2:73" s="2" customFormat="1" x14ac:dyDescent="0.25">
      <c r="B664" s="3"/>
      <c r="C664" s="4"/>
      <c r="D664" s="5"/>
      <c r="E664" s="5"/>
      <c r="F664" s="4"/>
      <c r="G664" s="6"/>
      <c r="H664" s="6"/>
      <c r="L664" s="6"/>
      <c r="O664" s="6"/>
      <c r="R664" s="6"/>
      <c r="V664" s="7"/>
      <c r="W664" s="7"/>
      <c r="X664" s="8"/>
      <c r="Y664" s="8"/>
      <c r="Z664" s="8"/>
      <c r="AA664" s="8"/>
      <c r="AB664" s="8"/>
      <c r="AC664" s="7"/>
      <c r="AD664" s="8"/>
      <c r="AE664" s="8"/>
      <c r="AF664" s="7"/>
      <c r="AG664" s="8"/>
      <c r="AH664" s="8"/>
      <c r="AI664" s="8"/>
      <c r="AJ664" s="8"/>
      <c r="AK664" s="8"/>
      <c r="AL664" s="8"/>
      <c r="AM664" s="7"/>
      <c r="AN664" s="8"/>
      <c r="AO664" s="8"/>
      <c r="AP664" s="8"/>
      <c r="AQ664" s="7"/>
      <c r="AR664" s="8"/>
      <c r="AS664" s="8"/>
      <c r="AT664" s="8"/>
      <c r="AU664" s="8"/>
      <c r="AV664" s="8"/>
      <c r="AW664" s="8"/>
      <c r="AX664" s="7"/>
      <c r="AY664" s="8"/>
      <c r="AZ664" s="8"/>
      <c r="BA664" s="8"/>
      <c r="BB664" s="8"/>
      <c r="BC664" s="8"/>
      <c r="BD664" s="8"/>
      <c r="BE664" s="8"/>
      <c r="BF664" s="8"/>
      <c r="BG664" s="8"/>
      <c r="BH664" s="8"/>
      <c r="BI664" s="8"/>
      <c r="BJ664" s="8"/>
      <c r="BK664" s="8"/>
      <c r="BL664" s="8"/>
      <c r="BM664" s="8"/>
      <c r="BN664" s="8"/>
      <c r="BO664" s="8"/>
      <c r="BP664" s="7"/>
      <c r="BQ664" s="8"/>
      <c r="BR664" s="8"/>
      <c r="BS664" s="7"/>
      <c r="BT664" s="8"/>
      <c r="BU664" s="8"/>
    </row>
    <row r="665" spans="2:73" s="2" customFormat="1" x14ac:dyDescent="0.25">
      <c r="B665" s="3"/>
      <c r="C665" s="4"/>
      <c r="D665" s="5"/>
      <c r="E665" s="5"/>
      <c r="F665" s="4"/>
      <c r="G665" s="6"/>
      <c r="H665" s="6"/>
      <c r="L665" s="6"/>
      <c r="O665" s="6"/>
      <c r="R665" s="6"/>
      <c r="V665" s="7"/>
      <c r="W665" s="7"/>
      <c r="X665" s="8"/>
      <c r="Y665" s="8"/>
      <c r="Z665" s="8"/>
      <c r="AA665" s="8"/>
      <c r="AB665" s="8"/>
      <c r="AC665" s="7"/>
      <c r="AD665" s="8"/>
      <c r="AE665" s="8"/>
      <c r="AF665" s="7"/>
      <c r="AG665" s="8"/>
      <c r="AH665" s="8"/>
      <c r="AI665" s="8"/>
      <c r="AJ665" s="8"/>
      <c r="AK665" s="8"/>
      <c r="AL665" s="8"/>
      <c r="AM665" s="7"/>
      <c r="AN665" s="8"/>
      <c r="AO665" s="8"/>
      <c r="AP665" s="8"/>
      <c r="AQ665" s="7"/>
      <c r="AR665" s="8"/>
      <c r="AS665" s="8"/>
      <c r="AT665" s="8"/>
      <c r="AU665" s="8"/>
      <c r="AV665" s="8"/>
      <c r="AW665" s="8"/>
      <c r="AX665" s="7"/>
      <c r="AY665" s="8"/>
      <c r="AZ665" s="8"/>
      <c r="BA665" s="8"/>
      <c r="BB665" s="8"/>
      <c r="BC665" s="8"/>
      <c r="BD665" s="8"/>
      <c r="BE665" s="8"/>
      <c r="BF665" s="8"/>
      <c r="BG665" s="8"/>
      <c r="BH665" s="8"/>
      <c r="BI665" s="8"/>
      <c r="BJ665" s="8"/>
      <c r="BK665" s="8"/>
      <c r="BL665" s="8"/>
      <c r="BM665" s="8"/>
      <c r="BN665" s="8"/>
      <c r="BO665" s="8"/>
      <c r="BP665" s="7"/>
      <c r="BQ665" s="8"/>
      <c r="BR665" s="8"/>
      <c r="BS665" s="7"/>
      <c r="BT665" s="8"/>
      <c r="BU665" s="8"/>
    </row>
    <row r="666" spans="2:73" s="2" customFormat="1" x14ac:dyDescent="0.25">
      <c r="B666" s="3"/>
      <c r="C666" s="4"/>
      <c r="D666" s="5"/>
      <c r="E666" s="5"/>
      <c r="F666" s="4"/>
      <c r="G666" s="6"/>
      <c r="H666" s="6"/>
      <c r="L666" s="6"/>
      <c r="O666" s="6"/>
      <c r="R666" s="6"/>
      <c r="V666" s="7"/>
      <c r="W666" s="7"/>
      <c r="X666" s="8"/>
      <c r="Y666" s="8"/>
      <c r="Z666" s="8"/>
      <c r="AA666" s="8"/>
      <c r="AB666" s="8"/>
      <c r="AC666" s="7"/>
      <c r="AD666" s="8"/>
      <c r="AE666" s="8"/>
      <c r="AF666" s="7"/>
      <c r="AG666" s="8"/>
      <c r="AH666" s="8"/>
      <c r="AI666" s="8"/>
      <c r="AJ666" s="8"/>
      <c r="AK666" s="8"/>
      <c r="AL666" s="8"/>
      <c r="AM666" s="7"/>
      <c r="AN666" s="8"/>
      <c r="AO666" s="8"/>
      <c r="AP666" s="8"/>
      <c r="AQ666" s="7"/>
      <c r="AR666" s="8"/>
      <c r="AS666" s="8"/>
      <c r="AT666" s="8"/>
      <c r="AU666" s="8"/>
      <c r="AV666" s="8"/>
      <c r="AW666" s="8"/>
      <c r="AX666" s="7"/>
      <c r="AY666" s="8"/>
      <c r="AZ666" s="8"/>
      <c r="BA666" s="8"/>
      <c r="BB666" s="8"/>
      <c r="BC666" s="8"/>
      <c r="BD666" s="8"/>
      <c r="BE666" s="8"/>
      <c r="BF666" s="8"/>
      <c r="BG666" s="8"/>
      <c r="BH666" s="8"/>
      <c r="BI666" s="8"/>
      <c r="BJ666" s="8"/>
      <c r="BK666" s="8"/>
      <c r="BL666" s="8"/>
      <c r="BM666" s="8"/>
      <c r="BN666" s="8"/>
      <c r="BO666" s="8"/>
      <c r="BP666" s="7"/>
      <c r="BQ666" s="8"/>
      <c r="BR666" s="8"/>
      <c r="BS666" s="7"/>
      <c r="BT666" s="8"/>
      <c r="BU666" s="8"/>
    </row>
    <row r="667" spans="2:73" s="2" customFormat="1" x14ac:dyDescent="0.25">
      <c r="B667" s="3"/>
      <c r="C667" s="4"/>
      <c r="D667" s="5"/>
      <c r="E667" s="5"/>
      <c r="F667" s="4"/>
      <c r="G667" s="6"/>
      <c r="H667" s="6"/>
      <c r="L667" s="6"/>
      <c r="O667" s="6"/>
      <c r="R667" s="6"/>
      <c r="V667" s="7"/>
      <c r="W667" s="7"/>
      <c r="X667" s="8"/>
      <c r="Y667" s="8"/>
      <c r="Z667" s="8"/>
      <c r="AA667" s="8"/>
      <c r="AB667" s="8"/>
      <c r="AC667" s="7"/>
      <c r="AD667" s="8"/>
      <c r="AE667" s="8"/>
      <c r="AF667" s="7"/>
      <c r="AG667" s="8"/>
      <c r="AH667" s="8"/>
      <c r="AI667" s="8"/>
      <c r="AJ667" s="8"/>
      <c r="AK667" s="8"/>
      <c r="AL667" s="8"/>
      <c r="AM667" s="7"/>
      <c r="AN667" s="8"/>
      <c r="AO667" s="8"/>
      <c r="AP667" s="8"/>
      <c r="AQ667" s="7"/>
      <c r="AR667" s="8"/>
      <c r="AS667" s="8"/>
      <c r="AT667" s="8"/>
      <c r="AU667" s="8"/>
      <c r="AV667" s="8"/>
      <c r="AW667" s="8"/>
      <c r="AX667" s="7"/>
      <c r="AY667" s="8"/>
      <c r="AZ667" s="8"/>
      <c r="BA667" s="8"/>
      <c r="BB667" s="8"/>
      <c r="BC667" s="8"/>
      <c r="BD667" s="8"/>
      <c r="BE667" s="8"/>
      <c r="BF667" s="8"/>
      <c r="BG667" s="8"/>
      <c r="BH667" s="8"/>
      <c r="BI667" s="8"/>
      <c r="BJ667" s="8"/>
      <c r="BK667" s="8"/>
      <c r="BL667" s="8"/>
      <c r="BM667" s="8"/>
      <c r="BN667" s="8"/>
      <c r="BO667" s="8"/>
      <c r="BP667" s="7"/>
      <c r="BQ667" s="8"/>
      <c r="BR667" s="8"/>
      <c r="BS667" s="7"/>
      <c r="BT667" s="8"/>
      <c r="BU667" s="8"/>
    </row>
    <row r="668" spans="2:73" s="2" customFormat="1" x14ac:dyDescent="0.25">
      <c r="B668" s="3"/>
      <c r="C668" s="4"/>
      <c r="D668" s="5"/>
      <c r="E668" s="5"/>
      <c r="F668" s="4"/>
      <c r="G668" s="6"/>
      <c r="H668" s="6"/>
      <c r="L668" s="6"/>
      <c r="O668" s="6"/>
      <c r="R668" s="6"/>
      <c r="V668" s="7"/>
      <c r="W668" s="7"/>
      <c r="X668" s="8"/>
      <c r="Y668" s="8"/>
      <c r="Z668" s="8"/>
      <c r="AA668" s="8"/>
      <c r="AB668" s="8"/>
      <c r="AC668" s="7"/>
      <c r="AD668" s="8"/>
      <c r="AE668" s="8"/>
      <c r="AF668" s="7"/>
      <c r="AG668" s="8"/>
      <c r="AH668" s="8"/>
      <c r="AI668" s="8"/>
      <c r="AJ668" s="8"/>
      <c r="AK668" s="8"/>
      <c r="AL668" s="8"/>
      <c r="AM668" s="7"/>
      <c r="AN668" s="8"/>
      <c r="AO668" s="8"/>
      <c r="AP668" s="8"/>
      <c r="AQ668" s="7"/>
      <c r="AR668" s="8"/>
      <c r="AS668" s="8"/>
      <c r="AT668" s="8"/>
      <c r="AU668" s="8"/>
      <c r="AV668" s="8"/>
      <c r="AW668" s="8"/>
      <c r="AX668" s="7"/>
      <c r="AY668" s="8"/>
      <c r="AZ668" s="8"/>
      <c r="BA668" s="8"/>
      <c r="BB668" s="8"/>
      <c r="BC668" s="8"/>
      <c r="BD668" s="8"/>
      <c r="BE668" s="8"/>
      <c r="BF668" s="8"/>
      <c r="BG668" s="8"/>
      <c r="BH668" s="8"/>
      <c r="BI668" s="8"/>
      <c r="BJ668" s="8"/>
      <c r="BK668" s="8"/>
      <c r="BL668" s="8"/>
      <c r="BM668" s="8"/>
      <c r="BN668" s="8"/>
      <c r="BO668" s="8"/>
      <c r="BP668" s="7"/>
      <c r="BQ668" s="8"/>
      <c r="BR668" s="8"/>
      <c r="BS668" s="7"/>
      <c r="BT668" s="8"/>
      <c r="BU668" s="8"/>
    </row>
    <row r="669" spans="2:73" s="2" customFormat="1" x14ac:dyDescent="0.25">
      <c r="B669" s="3"/>
      <c r="C669" s="4"/>
      <c r="D669" s="5"/>
      <c r="E669" s="5"/>
      <c r="F669" s="4"/>
      <c r="G669" s="6"/>
      <c r="H669" s="6"/>
      <c r="L669" s="6"/>
      <c r="O669" s="6"/>
      <c r="R669" s="6"/>
      <c r="V669" s="7"/>
      <c r="W669" s="7"/>
      <c r="X669" s="8"/>
      <c r="Y669" s="8"/>
      <c r="Z669" s="8"/>
      <c r="AA669" s="8"/>
      <c r="AB669" s="8"/>
      <c r="AC669" s="7"/>
      <c r="AD669" s="8"/>
      <c r="AE669" s="8"/>
      <c r="AF669" s="7"/>
      <c r="AG669" s="8"/>
      <c r="AH669" s="8"/>
      <c r="AI669" s="8"/>
      <c r="AJ669" s="8"/>
      <c r="AK669" s="8"/>
      <c r="AL669" s="8"/>
      <c r="AM669" s="7"/>
      <c r="AN669" s="8"/>
      <c r="AO669" s="8"/>
      <c r="AP669" s="8"/>
      <c r="AQ669" s="7"/>
      <c r="AR669" s="8"/>
      <c r="AS669" s="8"/>
      <c r="AT669" s="8"/>
      <c r="AU669" s="8"/>
      <c r="AV669" s="8"/>
      <c r="AW669" s="8"/>
      <c r="AX669" s="7"/>
      <c r="AY669" s="8"/>
      <c r="AZ669" s="8"/>
      <c r="BA669" s="8"/>
      <c r="BB669" s="8"/>
      <c r="BC669" s="8"/>
      <c r="BD669" s="8"/>
      <c r="BE669" s="8"/>
      <c r="BF669" s="8"/>
      <c r="BG669" s="8"/>
      <c r="BH669" s="8"/>
      <c r="BI669" s="8"/>
      <c r="BJ669" s="8"/>
      <c r="BK669" s="8"/>
      <c r="BL669" s="8"/>
      <c r="BM669" s="8"/>
      <c r="BN669" s="8"/>
      <c r="BO669" s="8"/>
      <c r="BP669" s="7"/>
      <c r="BQ669" s="8"/>
      <c r="BR669" s="8"/>
      <c r="BS669" s="7"/>
      <c r="BT669" s="8"/>
      <c r="BU669" s="8"/>
    </row>
    <row r="670" spans="2:73" s="2" customFormat="1" x14ac:dyDescent="0.25">
      <c r="B670" s="3"/>
      <c r="C670" s="4"/>
      <c r="D670" s="5"/>
      <c r="E670" s="5"/>
      <c r="F670" s="4"/>
      <c r="G670" s="6"/>
      <c r="H670" s="6"/>
      <c r="L670" s="6"/>
      <c r="O670" s="6"/>
      <c r="R670" s="6"/>
      <c r="V670" s="7"/>
      <c r="W670" s="7"/>
      <c r="X670" s="8"/>
      <c r="Y670" s="8"/>
      <c r="Z670" s="8"/>
      <c r="AA670" s="8"/>
      <c r="AB670" s="8"/>
      <c r="AC670" s="7"/>
      <c r="AD670" s="8"/>
      <c r="AE670" s="8"/>
      <c r="AF670" s="7"/>
      <c r="AG670" s="8"/>
      <c r="AH670" s="8"/>
      <c r="AI670" s="8"/>
      <c r="AJ670" s="8"/>
      <c r="AK670" s="8"/>
      <c r="AL670" s="8"/>
      <c r="AM670" s="7"/>
      <c r="AN670" s="8"/>
      <c r="AO670" s="8"/>
      <c r="AP670" s="8"/>
      <c r="AQ670" s="7"/>
      <c r="AR670" s="8"/>
      <c r="AS670" s="8"/>
      <c r="AT670" s="8"/>
      <c r="AU670" s="8"/>
      <c r="AV670" s="8"/>
      <c r="AW670" s="8"/>
      <c r="AX670" s="7"/>
      <c r="AY670" s="8"/>
      <c r="AZ670" s="8"/>
      <c r="BA670" s="8"/>
      <c r="BB670" s="8"/>
      <c r="BC670" s="8"/>
      <c r="BD670" s="8"/>
      <c r="BE670" s="8"/>
      <c r="BF670" s="8"/>
      <c r="BG670" s="8"/>
      <c r="BH670" s="8"/>
      <c r="BI670" s="8"/>
      <c r="BJ670" s="8"/>
      <c r="BK670" s="8"/>
      <c r="BL670" s="8"/>
      <c r="BM670" s="8"/>
      <c r="BN670" s="8"/>
      <c r="BO670" s="8"/>
      <c r="BP670" s="7"/>
      <c r="BQ670" s="8"/>
      <c r="BR670" s="8"/>
      <c r="BS670" s="7"/>
      <c r="BT670" s="8"/>
      <c r="BU670" s="8"/>
    </row>
    <row r="671" spans="2:73" s="2" customFormat="1" x14ac:dyDescent="0.25">
      <c r="B671" s="3"/>
      <c r="C671" s="4"/>
      <c r="D671" s="5"/>
      <c r="E671" s="5"/>
      <c r="F671" s="4"/>
      <c r="G671" s="6"/>
      <c r="H671" s="6"/>
      <c r="L671" s="6"/>
      <c r="O671" s="6"/>
      <c r="R671" s="6"/>
      <c r="V671" s="7"/>
      <c r="W671" s="7"/>
      <c r="X671" s="8"/>
      <c r="Y671" s="8"/>
      <c r="Z671" s="8"/>
      <c r="AA671" s="8"/>
      <c r="AB671" s="8"/>
      <c r="AC671" s="7"/>
      <c r="AD671" s="8"/>
      <c r="AE671" s="8"/>
      <c r="AF671" s="7"/>
      <c r="AG671" s="8"/>
      <c r="AH671" s="8"/>
      <c r="AI671" s="8"/>
      <c r="AJ671" s="8"/>
      <c r="AK671" s="8"/>
      <c r="AL671" s="8"/>
      <c r="AM671" s="7"/>
      <c r="AN671" s="8"/>
      <c r="AO671" s="8"/>
      <c r="AP671" s="8"/>
      <c r="AQ671" s="7"/>
      <c r="AR671" s="8"/>
      <c r="AS671" s="8"/>
      <c r="AT671" s="8"/>
      <c r="AU671" s="8"/>
      <c r="AV671" s="8"/>
      <c r="AW671" s="8"/>
      <c r="AX671" s="7"/>
      <c r="AY671" s="8"/>
      <c r="AZ671" s="8"/>
      <c r="BA671" s="8"/>
      <c r="BB671" s="8"/>
      <c r="BC671" s="8"/>
      <c r="BD671" s="8"/>
      <c r="BE671" s="8"/>
      <c r="BF671" s="8"/>
      <c r="BG671" s="8"/>
      <c r="BH671" s="8"/>
      <c r="BI671" s="8"/>
      <c r="BJ671" s="8"/>
      <c r="BK671" s="8"/>
      <c r="BL671" s="8"/>
      <c r="BM671" s="8"/>
      <c r="BN671" s="8"/>
      <c r="BO671" s="8"/>
      <c r="BP671" s="7"/>
      <c r="BQ671" s="8"/>
      <c r="BR671" s="8"/>
      <c r="BS671" s="7"/>
      <c r="BT671" s="8"/>
      <c r="BU671" s="8"/>
    </row>
    <row r="672" spans="2:73" s="2" customFormat="1" x14ac:dyDescent="0.25">
      <c r="B672" s="3"/>
      <c r="C672" s="4"/>
      <c r="D672" s="5"/>
      <c r="E672" s="5"/>
      <c r="F672" s="4"/>
      <c r="G672" s="6"/>
      <c r="H672" s="6"/>
      <c r="L672" s="6"/>
      <c r="O672" s="6"/>
      <c r="R672" s="6"/>
      <c r="V672" s="7"/>
      <c r="W672" s="7"/>
      <c r="X672" s="8"/>
      <c r="Y672" s="8"/>
      <c r="Z672" s="8"/>
      <c r="AA672" s="8"/>
      <c r="AB672" s="8"/>
      <c r="AC672" s="7"/>
      <c r="AD672" s="8"/>
      <c r="AE672" s="8"/>
      <c r="AF672" s="7"/>
      <c r="AG672" s="8"/>
      <c r="AH672" s="8"/>
      <c r="AI672" s="8"/>
      <c r="AJ672" s="8"/>
      <c r="AK672" s="8"/>
      <c r="AL672" s="8"/>
      <c r="AM672" s="7"/>
      <c r="AN672" s="8"/>
      <c r="AO672" s="8"/>
      <c r="AP672" s="8"/>
      <c r="AQ672" s="7"/>
      <c r="AR672" s="8"/>
      <c r="AS672" s="8"/>
      <c r="AT672" s="8"/>
      <c r="AU672" s="8"/>
      <c r="AV672" s="8"/>
      <c r="AW672" s="8"/>
      <c r="AX672" s="7"/>
      <c r="AY672" s="8"/>
      <c r="AZ672" s="8"/>
      <c r="BA672" s="8"/>
      <c r="BB672" s="8"/>
      <c r="BC672" s="8"/>
      <c r="BD672" s="8"/>
      <c r="BE672" s="8"/>
      <c r="BF672" s="8"/>
      <c r="BG672" s="8"/>
      <c r="BH672" s="8"/>
      <c r="BI672" s="8"/>
      <c r="BJ672" s="8"/>
      <c r="BK672" s="8"/>
      <c r="BL672" s="8"/>
      <c r="BM672" s="8"/>
      <c r="BN672" s="8"/>
      <c r="BO672" s="8"/>
      <c r="BP672" s="7"/>
      <c r="BQ672" s="8"/>
      <c r="BR672" s="8"/>
      <c r="BS672" s="7"/>
      <c r="BT672" s="8"/>
      <c r="BU672" s="8"/>
    </row>
    <row r="673" spans="2:73" s="2" customFormat="1" x14ac:dyDescent="0.25">
      <c r="B673" s="3"/>
      <c r="C673" s="4"/>
      <c r="D673" s="5"/>
      <c r="E673" s="5"/>
      <c r="F673" s="4"/>
      <c r="G673" s="6"/>
      <c r="H673" s="6"/>
      <c r="L673" s="6"/>
      <c r="O673" s="6"/>
      <c r="R673" s="6"/>
      <c r="V673" s="7"/>
      <c r="W673" s="7"/>
      <c r="X673" s="8"/>
      <c r="Y673" s="8"/>
      <c r="Z673" s="8"/>
      <c r="AA673" s="8"/>
      <c r="AB673" s="8"/>
      <c r="AC673" s="7"/>
      <c r="AD673" s="8"/>
      <c r="AE673" s="8"/>
      <c r="AF673" s="7"/>
      <c r="AG673" s="8"/>
      <c r="AH673" s="8"/>
      <c r="AI673" s="8"/>
      <c r="AJ673" s="8"/>
      <c r="AK673" s="8"/>
      <c r="AL673" s="8"/>
      <c r="AM673" s="7"/>
      <c r="AN673" s="8"/>
      <c r="AO673" s="8"/>
      <c r="AP673" s="8"/>
      <c r="AQ673" s="7"/>
      <c r="AR673" s="8"/>
      <c r="AS673" s="8"/>
      <c r="AT673" s="8"/>
      <c r="AU673" s="8"/>
      <c r="AV673" s="8"/>
      <c r="AW673" s="8"/>
      <c r="AX673" s="7"/>
      <c r="AY673" s="8"/>
      <c r="AZ673" s="8"/>
      <c r="BA673" s="8"/>
      <c r="BB673" s="8"/>
      <c r="BC673" s="8"/>
      <c r="BD673" s="8"/>
      <c r="BE673" s="8"/>
      <c r="BF673" s="8"/>
      <c r="BG673" s="8"/>
      <c r="BH673" s="8"/>
      <c r="BI673" s="8"/>
      <c r="BJ673" s="8"/>
      <c r="BK673" s="8"/>
      <c r="BL673" s="8"/>
      <c r="BM673" s="8"/>
      <c r="BN673" s="8"/>
      <c r="BO673" s="8"/>
      <c r="BP673" s="7"/>
      <c r="BQ673" s="8"/>
      <c r="BR673" s="8"/>
      <c r="BS673" s="7"/>
      <c r="BT673" s="8"/>
      <c r="BU673" s="8"/>
    </row>
    <row r="674" spans="2:73" s="2" customFormat="1" x14ac:dyDescent="0.25">
      <c r="B674" s="3"/>
      <c r="C674" s="4"/>
      <c r="D674" s="5"/>
      <c r="E674" s="5"/>
      <c r="F674" s="4"/>
      <c r="G674" s="6"/>
      <c r="H674" s="6"/>
      <c r="L674" s="6"/>
      <c r="O674" s="6"/>
      <c r="R674" s="6"/>
      <c r="V674" s="7"/>
      <c r="W674" s="7"/>
      <c r="X674" s="8"/>
      <c r="Y674" s="8"/>
      <c r="Z674" s="8"/>
      <c r="AA674" s="8"/>
      <c r="AB674" s="8"/>
      <c r="AC674" s="7"/>
      <c r="AD674" s="8"/>
      <c r="AE674" s="8"/>
      <c r="AF674" s="7"/>
      <c r="AG674" s="8"/>
      <c r="AH674" s="8"/>
      <c r="AI674" s="8"/>
      <c r="AJ674" s="8"/>
      <c r="AK674" s="8"/>
      <c r="AL674" s="8"/>
      <c r="AM674" s="7"/>
      <c r="AN674" s="8"/>
      <c r="AO674" s="8"/>
      <c r="AP674" s="8"/>
      <c r="AQ674" s="7"/>
      <c r="AR674" s="8"/>
      <c r="AS674" s="8"/>
      <c r="AT674" s="8"/>
      <c r="AU674" s="8"/>
      <c r="AV674" s="8"/>
      <c r="AW674" s="8"/>
      <c r="AX674" s="7"/>
      <c r="AY674" s="8"/>
      <c r="AZ674" s="8"/>
      <c r="BA674" s="8"/>
      <c r="BB674" s="8"/>
      <c r="BC674" s="8"/>
      <c r="BD674" s="8"/>
      <c r="BE674" s="8"/>
      <c r="BF674" s="8"/>
      <c r="BG674" s="8"/>
      <c r="BH674" s="8"/>
      <c r="BI674" s="8"/>
      <c r="BJ674" s="8"/>
      <c r="BK674" s="8"/>
      <c r="BL674" s="8"/>
      <c r="BM674" s="8"/>
      <c r="BN674" s="8"/>
      <c r="BO674" s="8"/>
      <c r="BP674" s="7"/>
      <c r="BQ674" s="8"/>
      <c r="BR674" s="8"/>
      <c r="BS674" s="7"/>
      <c r="BT674" s="8"/>
      <c r="BU674" s="8"/>
    </row>
    <row r="675" spans="2:73" s="2" customFormat="1" x14ac:dyDescent="0.25">
      <c r="B675" s="3"/>
      <c r="C675" s="4"/>
      <c r="D675" s="5"/>
      <c r="E675" s="5"/>
      <c r="F675" s="4"/>
      <c r="G675" s="6"/>
      <c r="H675" s="6"/>
      <c r="L675" s="6"/>
      <c r="O675" s="6"/>
      <c r="R675" s="6"/>
      <c r="V675" s="7"/>
      <c r="W675" s="7"/>
      <c r="X675" s="8"/>
      <c r="Y675" s="8"/>
      <c r="Z675" s="8"/>
      <c r="AA675" s="8"/>
      <c r="AB675" s="8"/>
      <c r="AC675" s="7"/>
      <c r="AD675" s="8"/>
      <c r="AE675" s="8"/>
      <c r="AF675" s="7"/>
      <c r="AG675" s="8"/>
      <c r="AH675" s="8"/>
      <c r="AI675" s="8"/>
      <c r="AJ675" s="8"/>
      <c r="AK675" s="8"/>
      <c r="AL675" s="8"/>
      <c r="AM675" s="7"/>
      <c r="AN675" s="8"/>
      <c r="AO675" s="8"/>
      <c r="AP675" s="8"/>
      <c r="AQ675" s="7"/>
      <c r="AR675" s="8"/>
      <c r="AS675" s="8"/>
      <c r="AT675" s="8"/>
      <c r="AU675" s="8"/>
      <c r="AV675" s="8"/>
      <c r="AW675" s="8"/>
      <c r="AX675" s="7"/>
      <c r="AY675" s="8"/>
      <c r="AZ675" s="8"/>
      <c r="BA675" s="8"/>
      <c r="BB675" s="8"/>
      <c r="BC675" s="8"/>
      <c r="BD675" s="8"/>
      <c r="BE675" s="8"/>
      <c r="BF675" s="8"/>
      <c r="BG675" s="8"/>
      <c r="BH675" s="8"/>
      <c r="BI675" s="8"/>
      <c r="BJ675" s="8"/>
      <c r="BK675" s="8"/>
      <c r="BL675" s="8"/>
      <c r="BM675" s="8"/>
      <c r="BN675" s="8"/>
      <c r="BO675" s="8"/>
      <c r="BP675" s="7"/>
      <c r="BQ675" s="8"/>
      <c r="BR675" s="8"/>
      <c r="BS675" s="7"/>
      <c r="BT675" s="8"/>
      <c r="BU675" s="8"/>
    </row>
    <row r="676" spans="2:73" s="2" customFormat="1" x14ac:dyDescent="0.25">
      <c r="B676" s="3"/>
      <c r="C676" s="4"/>
      <c r="D676" s="5"/>
      <c r="E676" s="5"/>
      <c r="F676" s="4"/>
      <c r="G676" s="6"/>
      <c r="H676" s="6"/>
      <c r="L676" s="6"/>
      <c r="O676" s="6"/>
      <c r="R676" s="6"/>
      <c r="V676" s="7"/>
      <c r="W676" s="7"/>
      <c r="X676" s="8"/>
      <c r="Y676" s="8"/>
      <c r="Z676" s="8"/>
      <c r="AA676" s="8"/>
      <c r="AB676" s="8"/>
      <c r="AC676" s="7"/>
      <c r="AD676" s="8"/>
      <c r="AE676" s="8"/>
      <c r="AF676" s="7"/>
      <c r="AG676" s="8"/>
      <c r="AH676" s="8"/>
      <c r="AI676" s="8"/>
      <c r="AJ676" s="8"/>
      <c r="AK676" s="8"/>
      <c r="AL676" s="8"/>
      <c r="AM676" s="7"/>
      <c r="AN676" s="8"/>
      <c r="AO676" s="8"/>
      <c r="AP676" s="8"/>
      <c r="AQ676" s="7"/>
      <c r="AR676" s="8"/>
      <c r="AS676" s="8"/>
      <c r="AT676" s="8"/>
      <c r="AU676" s="8"/>
      <c r="AV676" s="8"/>
      <c r="AW676" s="8"/>
      <c r="AX676" s="7"/>
      <c r="AY676" s="8"/>
      <c r="AZ676" s="8"/>
      <c r="BA676" s="8"/>
      <c r="BB676" s="8"/>
      <c r="BC676" s="8"/>
      <c r="BD676" s="8"/>
      <c r="BE676" s="8"/>
      <c r="BF676" s="8"/>
      <c r="BG676" s="8"/>
      <c r="BH676" s="8"/>
      <c r="BI676" s="8"/>
      <c r="BJ676" s="8"/>
      <c r="BK676" s="8"/>
      <c r="BL676" s="8"/>
      <c r="BM676" s="8"/>
      <c r="BN676" s="8"/>
      <c r="BO676" s="8"/>
      <c r="BP676" s="7"/>
      <c r="BQ676" s="8"/>
      <c r="BR676" s="8"/>
      <c r="BS676" s="7"/>
      <c r="BT676" s="8"/>
      <c r="BU676" s="8"/>
    </row>
    <row r="677" spans="2:73" s="2" customFormat="1" x14ac:dyDescent="0.25">
      <c r="B677" s="3"/>
      <c r="C677" s="4"/>
      <c r="D677" s="5"/>
      <c r="E677" s="5"/>
      <c r="F677" s="4"/>
      <c r="G677" s="6"/>
      <c r="H677" s="6"/>
      <c r="L677" s="6"/>
      <c r="O677" s="6"/>
      <c r="R677" s="6"/>
      <c r="V677" s="7"/>
      <c r="W677" s="7"/>
      <c r="X677" s="8"/>
      <c r="Y677" s="8"/>
      <c r="Z677" s="8"/>
      <c r="AA677" s="8"/>
      <c r="AB677" s="8"/>
      <c r="AC677" s="7"/>
      <c r="AD677" s="8"/>
      <c r="AE677" s="8"/>
      <c r="AF677" s="7"/>
      <c r="AG677" s="8"/>
      <c r="AH677" s="8"/>
      <c r="AI677" s="8"/>
      <c r="AJ677" s="8"/>
      <c r="AK677" s="8"/>
      <c r="AL677" s="8"/>
      <c r="AM677" s="7"/>
      <c r="AN677" s="8"/>
      <c r="AO677" s="8"/>
      <c r="AP677" s="8"/>
      <c r="AQ677" s="7"/>
      <c r="AR677" s="8"/>
      <c r="AS677" s="8"/>
      <c r="AT677" s="8"/>
      <c r="AU677" s="8"/>
      <c r="AV677" s="8"/>
      <c r="AW677" s="8"/>
      <c r="AX677" s="7"/>
      <c r="AY677" s="8"/>
      <c r="AZ677" s="8"/>
      <c r="BA677" s="8"/>
      <c r="BB677" s="8"/>
      <c r="BC677" s="8"/>
      <c r="BD677" s="8"/>
      <c r="BE677" s="8"/>
      <c r="BF677" s="8"/>
      <c r="BG677" s="8"/>
      <c r="BH677" s="8"/>
      <c r="BI677" s="8"/>
      <c r="BJ677" s="8"/>
      <c r="BK677" s="8"/>
      <c r="BL677" s="8"/>
      <c r="BM677" s="8"/>
      <c r="BN677" s="8"/>
      <c r="BO677" s="8"/>
      <c r="BP677" s="7"/>
      <c r="BQ677" s="8"/>
      <c r="BR677" s="8"/>
      <c r="BS677" s="7"/>
      <c r="BT677" s="8"/>
      <c r="BU677" s="8"/>
    </row>
    <row r="678" spans="2:73" s="2" customFormat="1" x14ac:dyDescent="0.25">
      <c r="B678" s="3"/>
      <c r="C678" s="4"/>
      <c r="D678" s="5"/>
      <c r="E678" s="5"/>
      <c r="F678" s="4"/>
      <c r="G678" s="6"/>
      <c r="H678" s="6"/>
      <c r="L678" s="6"/>
      <c r="O678" s="6"/>
      <c r="R678" s="6"/>
      <c r="V678" s="7"/>
      <c r="W678" s="7"/>
      <c r="X678" s="8"/>
      <c r="Y678" s="8"/>
      <c r="Z678" s="8"/>
      <c r="AA678" s="8"/>
      <c r="AB678" s="8"/>
      <c r="AC678" s="7"/>
      <c r="AD678" s="8"/>
      <c r="AE678" s="8"/>
      <c r="AF678" s="7"/>
      <c r="AG678" s="8"/>
      <c r="AH678" s="8"/>
      <c r="AI678" s="8"/>
      <c r="AJ678" s="8"/>
      <c r="AK678" s="8"/>
      <c r="AL678" s="8"/>
      <c r="AM678" s="7"/>
      <c r="AN678" s="8"/>
      <c r="AO678" s="8"/>
      <c r="AP678" s="8"/>
      <c r="AQ678" s="7"/>
      <c r="AR678" s="8"/>
      <c r="AS678" s="8"/>
      <c r="AT678" s="8"/>
      <c r="AU678" s="8"/>
      <c r="AV678" s="8"/>
      <c r="AW678" s="8"/>
      <c r="AX678" s="7"/>
      <c r="AY678" s="8"/>
      <c r="AZ678" s="8"/>
      <c r="BA678" s="8"/>
      <c r="BB678" s="8"/>
      <c r="BC678" s="8"/>
      <c r="BD678" s="8"/>
      <c r="BE678" s="8"/>
      <c r="BF678" s="8"/>
      <c r="BG678" s="8"/>
      <c r="BH678" s="8"/>
      <c r="BI678" s="8"/>
      <c r="BJ678" s="8"/>
      <c r="BK678" s="8"/>
      <c r="BL678" s="8"/>
      <c r="BM678" s="8"/>
      <c r="BN678" s="8"/>
      <c r="BO678" s="8"/>
      <c r="BP678" s="7"/>
      <c r="BQ678" s="8"/>
      <c r="BR678" s="8"/>
      <c r="BS678" s="7"/>
      <c r="BT678" s="8"/>
      <c r="BU678" s="8"/>
    </row>
    <row r="679" spans="2:73" s="2" customFormat="1" x14ac:dyDescent="0.25">
      <c r="B679" s="3"/>
      <c r="C679" s="4"/>
      <c r="D679" s="5"/>
      <c r="E679" s="5"/>
      <c r="F679" s="4"/>
      <c r="G679" s="6"/>
      <c r="H679" s="6"/>
      <c r="L679" s="6"/>
      <c r="O679" s="6"/>
      <c r="R679" s="6"/>
      <c r="V679" s="7"/>
      <c r="W679" s="7"/>
      <c r="X679" s="8"/>
      <c r="Y679" s="8"/>
      <c r="Z679" s="8"/>
      <c r="AA679" s="8"/>
      <c r="AB679" s="8"/>
      <c r="AC679" s="7"/>
      <c r="AD679" s="8"/>
      <c r="AE679" s="8"/>
      <c r="AF679" s="7"/>
      <c r="AG679" s="8"/>
      <c r="AH679" s="8"/>
      <c r="AI679" s="8"/>
      <c r="AJ679" s="8"/>
      <c r="AK679" s="8"/>
      <c r="AL679" s="8"/>
      <c r="AM679" s="7"/>
      <c r="AN679" s="8"/>
      <c r="AO679" s="8"/>
      <c r="AP679" s="8"/>
      <c r="AQ679" s="7"/>
      <c r="AR679" s="8"/>
      <c r="AS679" s="8"/>
      <c r="AT679" s="8"/>
      <c r="AU679" s="8"/>
      <c r="AV679" s="8"/>
      <c r="AW679" s="8"/>
      <c r="AX679" s="7"/>
      <c r="AY679" s="8"/>
      <c r="AZ679" s="8"/>
      <c r="BA679" s="8"/>
      <c r="BB679" s="8"/>
      <c r="BC679" s="8"/>
      <c r="BD679" s="8"/>
      <c r="BE679" s="8"/>
      <c r="BF679" s="8"/>
      <c r="BG679" s="8"/>
      <c r="BH679" s="8"/>
      <c r="BI679" s="8"/>
      <c r="BJ679" s="8"/>
      <c r="BK679" s="8"/>
      <c r="BL679" s="8"/>
      <c r="BM679" s="8"/>
      <c r="BN679" s="8"/>
      <c r="BO679" s="8"/>
      <c r="BP679" s="7"/>
      <c r="BQ679" s="8"/>
      <c r="BR679" s="8"/>
      <c r="BS679" s="7"/>
      <c r="BT679" s="8"/>
      <c r="BU679" s="8"/>
    </row>
    <row r="680" spans="2:73" s="2" customFormat="1" x14ac:dyDescent="0.25">
      <c r="B680" s="3"/>
      <c r="C680" s="4"/>
      <c r="D680" s="5"/>
      <c r="E680" s="5"/>
      <c r="F680" s="4"/>
      <c r="G680" s="6"/>
      <c r="H680" s="6"/>
      <c r="L680" s="6"/>
      <c r="O680" s="6"/>
      <c r="R680" s="6"/>
      <c r="V680" s="7"/>
      <c r="W680" s="7"/>
      <c r="X680" s="8"/>
      <c r="Y680" s="8"/>
      <c r="Z680" s="8"/>
      <c r="AA680" s="8"/>
      <c r="AB680" s="8"/>
      <c r="AC680" s="7"/>
      <c r="AD680" s="8"/>
      <c r="AE680" s="8"/>
      <c r="AF680" s="7"/>
      <c r="AG680" s="8"/>
      <c r="AH680" s="8"/>
      <c r="AI680" s="8"/>
      <c r="AJ680" s="8"/>
      <c r="AK680" s="8"/>
      <c r="AL680" s="8"/>
      <c r="AM680" s="7"/>
      <c r="AN680" s="8"/>
      <c r="AO680" s="8"/>
      <c r="AP680" s="8"/>
      <c r="AQ680" s="7"/>
      <c r="AR680" s="8"/>
      <c r="AS680" s="8"/>
      <c r="AT680" s="8"/>
      <c r="AU680" s="8"/>
      <c r="AV680" s="8"/>
      <c r="AW680" s="8"/>
      <c r="AX680" s="7"/>
      <c r="AY680" s="8"/>
      <c r="AZ680" s="8"/>
      <c r="BA680" s="8"/>
      <c r="BB680" s="8"/>
      <c r="BC680" s="8"/>
      <c r="BD680" s="8"/>
      <c r="BE680" s="8"/>
      <c r="BF680" s="8"/>
      <c r="BG680" s="8"/>
      <c r="BH680" s="8"/>
      <c r="BI680" s="8"/>
      <c r="BJ680" s="8"/>
      <c r="BK680" s="8"/>
      <c r="BL680" s="8"/>
      <c r="BM680" s="8"/>
      <c r="BN680" s="8"/>
      <c r="BO680" s="8"/>
      <c r="BP680" s="7"/>
      <c r="BQ680" s="8"/>
      <c r="BR680" s="8"/>
      <c r="BS680" s="7"/>
      <c r="BT680" s="8"/>
      <c r="BU680" s="8"/>
    </row>
    <row r="681" spans="2:73" s="2" customFormat="1" x14ac:dyDescent="0.25">
      <c r="B681" s="3"/>
      <c r="C681" s="4"/>
      <c r="D681" s="5"/>
      <c r="E681" s="5"/>
      <c r="F681" s="4"/>
      <c r="G681" s="6"/>
      <c r="H681" s="6"/>
      <c r="L681" s="6"/>
      <c r="O681" s="6"/>
      <c r="R681" s="6"/>
      <c r="V681" s="7"/>
      <c r="W681" s="7"/>
      <c r="X681" s="8"/>
      <c r="Y681" s="8"/>
      <c r="Z681" s="8"/>
      <c r="AA681" s="8"/>
      <c r="AB681" s="8"/>
      <c r="AC681" s="7"/>
      <c r="AD681" s="8"/>
      <c r="AE681" s="8"/>
      <c r="AF681" s="7"/>
      <c r="AG681" s="8"/>
      <c r="AH681" s="8"/>
      <c r="AI681" s="8"/>
      <c r="AJ681" s="8"/>
      <c r="AK681" s="8"/>
      <c r="AL681" s="8"/>
      <c r="AM681" s="7"/>
      <c r="AN681" s="8"/>
      <c r="AO681" s="8"/>
      <c r="AP681" s="8"/>
      <c r="AQ681" s="7"/>
      <c r="AR681" s="8"/>
      <c r="AS681" s="8"/>
      <c r="AT681" s="8"/>
      <c r="AU681" s="8"/>
      <c r="AV681" s="8"/>
      <c r="AW681" s="8"/>
      <c r="AX681" s="7"/>
      <c r="AY681" s="8"/>
      <c r="AZ681" s="8"/>
      <c r="BA681" s="8"/>
      <c r="BB681" s="8"/>
      <c r="BC681" s="8"/>
      <c r="BD681" s="8"/>
      <c r="BE681" s="8"/>
      <c r="BF681" s="8"/>
      <c r="BG681" s="8"/>
      <c r="BH681" s="8"/>
      <c r="BI681" s="8"/>
      <c r="BJ681" s="8"/>
      <c r="BK681" s="8"/>
      <c r="BL681" s="8"/>
      <c r="BM681" s="8"/>
      <c r="BN681" s="8"/>
      <c r="BO681" s="8"/>
      <c r="BP681" s="7"/>
      <c r="BQ681" s="8"/>
      <c r="BR681" s="8"/>
      <c r="BS681" s="7"/>
      <c r="BT681" s="8"/>
      <c r="BU681" s="8"/>
    </row>
    <row r="682" spans="2:73" s="2" customFormat="1" x14ac:dyDescent="0.25">
      <c r="B682" s="3"/>
      <c r="C682" s="4"/>
      <c r="D682" s="5"/>
      <c r="E682" s="5"/>
      <c r="F682" s="4"/>
      <c r="G682" s="6"/>
      <c r="H682" s="6"/>
      <c r="L682" s="6"/>
      <c r="O682" s="6"/>
      <c r="R682" s="6"/>
      <c r="V682" s="7"/>
      <c r="W682" s="7"/>
      <c r="X682" s="8"/>
      <c r="Y682" s="8"/>
      <c r="Z682" s="8"/>
      <c r="AA682" s="8"/>
      <c r="AB682" s="8"/>
      <c r="AC682" s="7"/>
      <c r="AD682" s="8"/>
      <c r="AE682" s="8"/>
      <c r="AF682" s="7"/>
      <c r="AG682" s="8"/>
      <c r="AH682" s="8"/>
      <c r="AI682" s="8"/>
      <c r="AJ682" s="8"/>
      <c r="AK682" s="8"/>
      <c r="AL682" s="8"/>
      <c r="AM682" s="7"/>
      <c r="AN682" s="8"/>
      <c r="AO682" s="8"/>
      <c r="AP682" s="8"/>
      <c r="AQ682" s="7"/>
      <c r="AR682" s="8"/>
      <c r="AS682" s="8"/>
      <c r="AT682" s="8"/>
      <c r="AU682" s="8"/>
      <c r="AV682" s="8"/>
      <c r="AW682" s="8"/>
      <c r="AX682" s="7"/>
      <c r="AY682" s="8"/>
      <c r="AZ682" s="8"/>
      <c r="BA682" s="8"/>
      <c r="BB682" s="8"/>
      <c r="BC682" s="8"/>
      <c r="BD682" s="8"/>
      <c r="BE682" s="8"/>
      <c r="BF682" s="8"/>
      <c r="BG682" s="8"/>
      <c r="BH682" s="8"/>
      <c r="BI682" s="8"/>
      <c r="BJ682" s="8"/>
      <c r="BK682" s="8"/>
      <c r="BL682" s="8"/>
      <c r="BM682" s="8"/>
      <c r="BN682" s="8"/>
      <c r="BO682" s="8"/>
      <c r="BP682" s="7"/>
      <c r="BQ682" s="8"/>
      <c r="BR682" s="8"/>
      <c r="BS682" s="7"/>
      <c r="BT682" s="8"/>
      <c r="BU682" s="8"/>
    </row>
    <row r="683" spans="2:73" s="2" customFormat="1" x14ac:dyDescent="0.25">
      <c r="B683" s="3"/>
      <c r="C683" s="4"/>
      <c r="D683" s="5"/>
      <c r="E683" s="5"/>
      <c r="F683" s="4"/>
      <c r="G683" s="6"/>
      <c r="H683" s="6"/>
      <c r="L683" s="6"/>
      <c r="O683" s="6"/>
      <c r="R683" s="6"/>
      <c r="V683" s="7"/>
      <c r="W683" s="7"/>
      <c r="X683" s="8"/>
      <c r="Y683" s="8"/>
      <c r="Z683" s="8"/>
      <c r="AA683" s="8"/>
      <c r="AB683" s="8"/>
      <c r="AC683" s="7"/>
      <c r="AD683" s="8"/>
      <c r="AE683" s="8"/>
      <c r="AF683" s="7"/>
      <c r="AG683" s="8"/>
      <c r="AH683" s="8"/>
      <c r="AI683" s="8"/>
      <c r="AJ683" s="8"/>
      <c r="AK683" s="8"/>
      <c r="AL683" s="8"/>
      <c r="AM683" s="7"/>
      <c r="AN683" s="8"/>
      <c r="AO683" s="8"/>
      <c r="AP683" s="8"/>
      <c r="AQ683" s="7"/>
      <c r="AR683" s="8"/>
      <c r="AS683" s="8"/>
      <c r="AT683" s="8"/>
      <c r="AU683" s="8"/>
      <c r="AV683" s="8"/>
      <c r="AW683" s="8"/>
      <c r="AX683" s="7"/>
      <c r="AY683" s="8"/>
      <c r="AZ683" s="8"/>
      <c r="BA683" s="8"/>
      <c r="BB683" s="8"/>
      <c r="BC683" s="8"/>
      <c r="BD683" s="8"/>
      <c r="BE683" s="8"/>
      <c r="BF683" s="8"/>
      <c r="BG683" s="8"/>
      <c r="BH683" s="8"/>
      <c r="BI683" s="8"/>
      <c r="BJ683" s="8"/>
      <c r="BK683" s="8"/>
      <c r="BL683" s="8"/>
      <c r="BM683" s="8"/>
      <c r="BN683" s="8"/>
      <c r="BO683" s="8"/>
      <c r="BP683" s="7"/>
      <c r="BQ683" s="8"/>
      <c r="BR683" s="8"/>
      <c r="BS683" s="7"/>
      <c r="BT683" s="8"/>
      <c r="BU683" s="8"/>
    </row>
    <row r="684" spans="2:73" s="2" customFormat="1" x14ac:dyDescent="0.25">
      <c r="B684" s="3"/>
      <c r="C684" s="4"/>
      <c r="D684" s="5"/>
      <c r="E684" s="5"/>
      <c r="F684" s="4"/>
      <c r="G684" s="6"/>
      <c r="H684" s="6"/>
      <c r="L684" s="6"/>
      <c r="O684" s="6"/>
      <c r="R684" s="6"/>
      <c r="V684" s="7"/>
      <c r="W684" s="7"/>
      <c r="X684" s="8"/>
      <c r="Y684" s="8"/>
      <c r="Z684" s="8"/>
      <c r="AA684" s="8"/>
      <c r="AB684" s="8"/>
      <c r="AC684" s="7"/>
      <c r="AD684" s="8"/>
      <c r="AE684" s="8"/>
      <c r="AF684" s="7"/>
      <c r="AG684" s="8"/>
      <c r="AH684" s="8"/>
      <c r="AI684" s="8"/>
      <c r="AJ684" s="8"/>
      <c r="AK684" s="8"/>
      <c r="AL684" s="8"/>
      <c r="AM684" s="7"/>
      <c r="AN684" s="8"/>
      <c r="AO684" s="8"/>
      <c r="AP684" s="8"/>
      <c r="AQ684" s="7"/>
      <c r="AR684" s="8"/>
      <c r="AS684" s="8"/>
      <c r="AT684" s="8"/>
      <c r="AU684" s="8"/>
      <c r="AV684" s="8"/>
      <c r="AW684" s="8"/>
      <c r="AX684" s="7"/>
      <c r="AY684" s="8"/>
      <c r="AZ684" s="8"/>
      <c r="BA684" s="8"/>
      <c r="BB684" s="8"/>
      <c r="BC684" s="8"/>
      <c r="BD684" s="8"/>
      <c r="BE684" s="8"/>
      <c r="BF684" s="8"/>
      <c r="BG684" s="8"/>
      <c r="BH684" s="8"/>
      <c r="BI684" s="8"/>
      <c r="BJ684" s="8"/>
      <c r="BK684" s="8"/>
      <c r="BL684" s="8"/>
      <c r="BM684" s="8"/>
      <c r="BN684" s="8"/>
      <c r="BO684" s="8"/>
      <c r="BP684" s="7"/>
      <c r="BQ684" s="8"/>
      <c r="BR684" s="8"/>
      <c r="BS684" s="7"/>
      <c r="BT684" s="8"/>
      <c r="BU684" s="8"/>
    </row>
    <row r="685" spans="2:73" s="2" customFormat="1" x14ac:dyDescent="0.25">
      <c r="B685" s="3"/>
      <c r="C685" s="4"/>
      <c r="D685" s="5"/>
      <c r="E685" s="5"/>
      <c r="F685" s="4"/>
      <c r="G685" s="6"/>
      <c r="H685" s="6"/>
      <c r="L685" s="6"/>
      <c r="O685" s="6"/>
      <c r="R685" s="6"/>
      <c r="V685" s="7"/>
      <c r="W685" s="7"/>
      <c r="X685" s="8"/>
      <c r="Y685" s="8"/>
      <c r="Z685" s="8"/>
      <c r="AA685" s="8"/>
      <c r="AB685" s="8"/>
      <c r="AC685" s="7"/>
      <c r="AD685" s="8"/>
      <c r="AE685" s="8"/>
      <c r="AF685" s="7"/>
      <c r="AG685" s="8"/>
      <c r="AH685" s="8"/>
      <c r="AI685" s="8"/>
      <c r="AJ685" s="8"/>
      <c r="AK685" s="8"/>
      <c r="AL685" s="8"/>
      <c r="AM685" s="7"/>
      <c r="AN685" s="8"/>
      <c r="AO685" s="8"/>
      <c r="AP685" s="8"/>
      <c r="AQ685" s="7"/>
      <c r="AR685" s="8"/>
      <c r="AS685" s="8"/>
      <c r="AT685" s="8"/>
      <c r="AU685" s="8"/>
      <c r="AV685" s="8"/>
      <c r="AW685" s="8"/>
      <c r="AX685" s="7"/>
      <c r="AY685" s="8"/>
      <c r="AZ685" s="8"/>
      <c r="BA685" s="8"/>
      <c r="BB685" s="8"/>
      <c r="BC685" s="8"/>
      <c r="BD685" s="8"/>
      <c r="BE685" s="8"/>
      <c r="BF685" s="8"/>
      <c r="BG685" s="8"/>
      <c r="BH685" s="8"/>
      <c r="BI685" s="8"/>
      <c r="BJ685" s="8"/>
      <c r="BK685" s="8"/>
      <c r="BL685" s="8"/>
      <c r="BM685" s="8"/>
      <c r="BN685" s="8"/>
      <c r="BO685" s="8"/>
      <c r="BP685" s="7"/>
      <c r="BQ685" s="8"/>
      <c r="BR685" s="8"/>
      <c r="BS685" s="7"/>
      <c r="BT685" s="8"/>
      <c r="BU685" s="8"/>
    </row>
    <row r="686" spans="2:73" s="2" customFormat="1" x14ac:dyDescent="0.25">
      <c r="B686" s="3"/>
      <c r="C686" s="4"/>
      <c r="D686" s="5"/>
      <c r="E686" s="5"/>
      <c r="F686" s="4"/>
      <c r="G686" s="6"/>
      <c r="H686" s="6"/>
      <c r="L686" s="6"/>
      <c r="O686" s="6"/>
      <c r="R686" s="6"/>
      <c r="V686" s="7"/>
      <c r="W686" s="7"/>
      <c r="X686" s="8"/>
      <c r="Y686" s="8"/>
      <c r="Z686" s="8"/>
      <c r="AA686" s="8"/>
      <c r="AB686" s="8"/>
      <c r="AC686" s="7"/>
      <c r="AD686" s="8"/>
      <c r="AE686" s="8"/>
      <c r="AF686" s="7"/>
      <c r="AG686" s="8"/>
      <c r="AH686" s="8"/>
      <c r="AI686" s="8"/>
      <c r="AJ686" s="8"/>
      <c r="AK686" s="8"/>
      <c r="AL686" s="8"/>
      <c r="AM686" s="7"/>
      <c r="AN686" s="8"/>
      <c r="AO686" s="8"/>
      <c r="AP686" s="8"/>
      <c r="AQ686" s="7"/>
      <c r="AR686" s="8"/>
      <c r="AS686" s="8"/>
      <c r="AT686" s="8"/>
      <c r="AU686" s="8"/>
      <c r="AV686" s="8"/>
      <c r="AW686" s="8"/>
      <c r="AX686" s="7"/>
      <c r="AY686" s="8"/>
      <c r="AZ686" s="8"/>
      <c r="BA686" s="8"/>
      <c r="BB686" s="8"/>
      <c r="BC686" s="8"/>
      <c r="BD686" s="8"/>
      <c r="BE686" s="8"/>
      <c r="BF686" s="8"/>
      <c r="BG686" s="8"/>
      <c r="BH686" s="8"/>
      <c r="BI686" s="8"/>
      <c r="BJ686" s="8"/>
      <c r="BK686" s="8"/>
      <c r="BL686" s="8"/>
      <c r="BM686" s="8"/>
      <c r="BN686" s="8"/>
      <c r="BO686" s="8"/>
      <c r="BP686" s="7"/>
      <c r="BQ686" s="8"/>
      <c r="BR686" s="8"/>
      <c r="BS686" s="7"/>
      <c r="BT686" s="8"/>
      <c r="BU686" s="8"/>
    </row>
    <row r="687" spans="2:73" s="2" customFormat="1" x14ac:dyDescent="0.25">
      <c r="B687" s="3"/>
      <c r="C687" s="4"/>
      <c r="D687" s="5"/>
      <c r="E687" s="5"/>
      <c r="F687" s="4"/>
      <c r="G687" s="6"/>
      <c r="H687" s="6"/>
      <c r="L687" s="6"/>
      <c r="O687" s="6"/>
      <c r="R687" s="6"/>
      <c r="V687" s="7"/>
      <c r="W687" s="7"/>
      <c r="X687" s="8"/>
      <c r="Y687" s="8"/>
      <c r="Z687" s="8"/>
      <c r="AA687" s="8"/>
      <c r="AB687" s="8"/>
      <c r="AC687" s="7"/>
      <c r="AD687" s="8"/>
      <c r="AE687" s="8"/>
      <c r="AF687" s="7"/>
      <c r="AG687" s="8"/>
      <c r="AH687" s="8"/>
      <c r="AI687" s="8"/>
      <c r="AJ687" s="8"/>
      <c r="AK687" s="8"/>
      <c r="AL687" s="8"/>
      <c r="AM687" s="7"/>
      <c r="AN687" s="8"/>
      <c r="AO687" s="8"/>
      <c r="AP687" s="8"/>
      <c r="AQ687" s="7"/>
      <c r="AR687" s="8"/>
      <c r="AS687" s="8"/>
      <c r="AT687" s="8"/>
      <c r="AU687" s="8"/>
      <c r="AV687" s="8"/>
      <c r="AW687" s="8"/>
      <c r="AX687" s="7"/>
      <c r="AY687" s="8"/>
      <c r="AZ687" s="8"/>
      <c r="BA687" s="8"/>
      <c r="BB687" s="8"/>
      <c r="BC687" s="8"/>
      <c r="BD687" s="8"/>
      <c r="BE687" s="8"/>
      <c r="BF687" s="8"/>
      <c r="BG687" s="8"/>
      <c r="BH687" s="8"/>
      <c r="BI687" s="8"/>
      <c r="BJ687" s="8"/>
      <c r="BK687" s="8"/>
      <c r="BL687" s="8"/>
      <c r="BM687" s="8"/>
      <c r="BN687" s="8"/>
      <c r="BO687" s="8"/>
      <c r="BP687" s="7"/>
      <c r="BQ687" s="8"/>
      <c r="BR687" s="8"/>
      <c r="BS687" s="7"/>
      <c r="BT687" s="8"/>
      <c r="BU687" s="8"/>
    </row>
    <row r="688" spans="2:73" s="2" customFormat="1" x14ac:dyDescent="0.25">
      <c r="B688" s="3"/>
      <c r="C688" s="4"/>
      <c r="D688" s="5"/>
      <c r="E688" s="5"/>
      <c r="F688" s="4"/>
      <c r="G688" s="6"/>
      <c r="H688" s="6"/>
      <c r="L688" s="6"/>
      <c r="O688" s="6"/>
      <c r="R688" s="6"/>
      <c r="V688" s="7"/>
      <c r="W688" s="7"/>
      <c r="X688" s="8"/>
      <c r="Y688" s="8"/>
      <c r="Z688" s="8"/>
      <c r="AA688" s="8"/>
      <c r="AB688" s="8"/>
      <c r="AC688" s="7"/>
      <c r="AD688" s="8"/>
      <c r="AE688" s="8"/>
      <c r="AF688" s="7"/>
      <c r="AG688" s="8"/>
      <c r="AH688" s="8"/>
      <c r="AI688" s="8"/>
      <c r="AJ688" s="8"/>
      <c r="AK688" s="8"/>
      <c r="AL688" s="8"/>
      <c r="AM688" s="7"/>
      <c r="AN688" s="8"/>
      <c r="AO688" s="8"/>
      <c r="AP688" s="8"/>
      <c r="AQ688" s="7"/>
      <c r="AR688" s="8"/>
      <c r="AS688" s="8"/>
      <c r="AT688" s="8"/>
      <c r="AU688" s="8"/>
      <c r="AV688" s="8"/>
      <c r="AW688" s="8"/>
      <c r="AX688" s="7"/>
      <c r="AY688" s="8"/>
      <c r="AZ688" s="8"/>
      <c r="BA688" s="8"/>
      <c r="BB688" s="8"/>
      <c r="BC688" s="8"/>
      <c r="BD688" s="8"/>
      <c r="BE688" s="8"/>
      <c r="BF688" s="8"/>
      <c r="BG688" s="8"/>
      <c r="BH688" s="8"/>
      <c r="BI688" s="8"/>
      <c r="BJ688" s="8"/>
      <c r="BK688" s="8"/>
      <c r="BL688" s="8"/>
      <c r="BM688" s="8"/>
      <c r="BN688" s="8"/>
      <c r="BO688" s="8"/>
      <c r="BP688" s="7"/>
      <c r="BQ688" s="8"/>
      <c r="BR688" s="8"/>
      <c r="BS688" s="7"/>
      <c r="BT688" s="8"/>
      <c r="BU688" s="8"/>
    </row>
    <row r="689" spans="2:73" s="2" customFormat="1" x14ac:dyDescent="0.25">
      <c r="B689" s="3"/>
      <c r="C689" s="4"/>
      <c r="D689" s="5"/>
      <c r="E689" s="5"/>
      <c r="F689" s="4"/>
      <c r="G689" s="6"/>
      <c r="H689" s="6"/>
      <c r="L689" s="6"/>
      <c r="O689" s="6"/>
      <c r="R689" s="6"/>
      <c r="V689" s="7"/>
      <c r="W689" s="7"/>
      <c r="X689" s="8"/>
      <c r="Y689" s="8"/>
      <c r="Z689" s="8"/>
      <c r="AA689" s="8"/>
      <c r="AB689" s="8"/>
      <c r="AC689" s="7"/>
      <c r="AD689" s="8"/>
      <c r="AE689" s="8"/>
      <c r="AF689" s="7"/>
      <c r="AG689" s="8"/>
      <c r="AH689" s="8"/>
      <c r="AI689" s="8"/>
      <c r="AJ689" s="8"/>
      <c r="AK689" s="8"/>
      <c r="AL689" s="8"/>
      <c r="AM689" s="7"/>
      <c r="AN689" s="8"/>
      <c r="AO689" s="8"/>
      <c r="AP689" s="8"/>
      <c r="AQ689" s="7"/>
      <c r="AR689" s="8"/>
      <c r="AS689" s="8"/>
      <c r="AT689" s="8"/>
      <c r="AU689" s="8"/>
      <c r="AV689" s="8"/>
      <c r="AW689" s="8"/>
      <c r="AX689" s="7"/>
      <c r="AY689" s="8"/>
      <c r="AZ689" s="8"/>
      <c r="BA689" s="8"/>
      <c r="BB689" s="8"/>
      <c r="BC689" s="8"/>
      <c r="BD689" s="8"/>
      <c r="BE689" s="8"/>
      <c r="BF689" s="8"/>
      <c r="BG689" s="8"/>
      <c r="BH689" s="8"/>
      <c r="BI689" s="8"/>
      <c r="BJ689" s="8"/>
      <c r="BK689" s="8"/>
      <c r="BL689" s="8"/>
      <c r="BM689" s="8"/>
      <c r="BN689" s="8"/>
      <c r="BO689" s="8"/>
      <c r="BP689" s="7"/>
      <c r="BQ689" s="8"/>
      <c r="BR689" s="8"/>
      <c r="BS689" s="7"/>
      <c r="BT689" s="8"/>
      <c r="BU689" s="8"/>
    </row>
    <row r="690" spans="2:73" s="2" customFormat="1" x14ac:dyDescent="0.25">
      <c r="B690" s="3"/>
      <c r="C690" s="4"/>
      <c r="D690" s="5"/>
      <c r="E690" s="5"/>
      <c r="F690" s="4"/>
      <c r="G690" s="6"/>
      <c r="H690" s="6"/>
      <c r="L690" s="6"/>
      <c r="O690" s="6"/>
      <c r="R690" s="6"/>
      <c r="V690" s="7"/>
      <c r="W690" s="7"/>
      <c r="X690" s="8"/>
      <c r="Y690" s="8"/>
      <c r="Z690" s="8"/>
      <c r="AA690" s="8"/>
      <c r="AB690" s="8"/>
      <c r="AC690" s="7"/>
      <c r="AD690" s="8"/>
      <c r="AE690" s="8"/>
      <c r="AF690" s="7"/>
      <c r="AG690" s="8"/>
      <c r="AH690" s="8"/>
      <c r="AI690" s="8"/>
      <c r="AJ690" s="8"/>
      <c r="AK690" s="8"/>
      <c r="AL690" s="8"/>
      <c r="AM690" s="7"/>
      <c r="AN690" s="8"/>
      <c r="AO690" s="8"/>
      <c r="AP690" s="8"/>
      <c r="AQ690" s="7"/>
      <c r="AR690" s="8"/>
      <c r="AS690" s="8"/>
      <c r="AT690" s="8"/>
      <c r="AU690" s="8"/>
      <c r="AV690" s="8"/>
      <c r="AW690" s="8"/>
      <c r="AX690" s="7"/>
      <c r="AY690" s="8"/>
      <c r="AZ690" s="8"/>
      <c r="BA690" s="8"/>
      <c r="BB690" s="8"/>
      <c r="BC690" s="8"/>
      <c r="BD690" s="8"/>
      <c r="BE690" s="8"/>
      <c r="BF690" s="8"/>
      <c r="BG690" s="8"/>
      <c r="BH690" s="8"/>
      <c r="BI690" s="8"/>
      <c r="BJ690" s="8"/>
      <c r="BK690" s="8"/>
      <c r="BL690" s="8"/>
      <c r="BM690" s="8"/>
      <c r="BN690" s="8"/>
      <c r="BO690" s="8"/>
      <c r="BP690" s="7"/>
      <c r="BQ690" s="8"/>
      <c r="BR690" s="8"/>
      <c r="BS690" s="7"/>
      <c r="BT690" s="8"/>
      <c r="BU690" s="8"/>
    </row>
    <row r="691" spans="2:73" s="2" customFormat="1" x14ac:dyDescent="0.25">
      <c r="B691" s="3"/>
      <c r="C691" s="4"/>
      <c r="D691" s="5"/>
      <c r="E691" s="5"/>
      <c r="F691" s="4"/>
      <c r="G691" s="6"/>
      <c r="H691" s="6"/>
      <c r="L691" s="6"/>
      <c r="O691" s="6"/>
      <c r="R691" s="6"/>
      <c r="V691" s="7"/>
      <c r="W691" s="7"/>
      <c r="X691" s="8"/>
      <c r="Y691" s="8"/>
      <c r="Z691" s="8"/>
      <c r="AA691" s="8"/>
      <c r="AB691" s="8"/>
      <c r="AC691" s="7"/>
      <c r="AD691" s="8"/>
      <c r="AE691" s="8"/>
      <c r="AF691" s="7"/>
      <c r="AG691" s="8"/>
      <c r="AH691" s="8"/>
      <c r="AI691" s="8"/>
      <c r="AJ691" s="8"/>
      <c r="AK691" s="8"/>
      <c r="AL691" s="8"/>
      <c r="AM691" s="7"/>
      <c r="AN691" s="8"/>
      <c r="AO691" s="8"/>
      <c r="AP691" s="8"/>
      <c r="AQ691" s="7"/>
      <c r="AR691" s="8"/>
      <c r="AS691" s="8"/>
      <c r="AT691" s="8"/>
      <c r="AU691" s="8"/>
      <c r="AV691" s="8"/>
      <c r="AW691" s="8"/>
      <c r="AX691" s="7"/>
      <c r="AY691" s="8"/>
      <c r="AZ691" s="8"/>
      <c r="BA691" s="8"/>
      <c r="BB691" s="8"/>
      <c r="BC691" s="8"/>
      <c r="BD691" s="8"/>
      <c r="BE691" s="8"/>
      <c r="BF691" s="8"/>
      <c r="BG691" s="8"/>
      <c r="BH691" s="8"/>
      <c r="BI691" s="8"/>
      <c r="BJ691" s="8"/>
      <c r="BK691" s="8"/>
      <c r="BL691" s="8"/>
      <c r="BM691" s="8"/>
      <c r="BN691" s="8"/>
      <c r="BO691" s="8"/>
      <c r="BP691" s="7"/>
      <c r="BQ691" s="8"/>
      <c r="BR691" s="8"/>
      <c r="BS691" s="7"/>
      <c r="BT691" s="8"/>
      <c r="BU691" s="8"/>
    </row>
    <row r="692" spans="2:73" s="2" customFormat="1" x14ac:dyDescent="0.25">
      <c r="B692" s="3"/>
      <c r="C692" s="4"/>
      <c r="D692" s="5"/>
      <c r="E692" s="5"/>
      <c r="F692" s="4"/>
      <c r="G692" s="6"/>
      <c r="H692" s="6"/>
      <c r="L692" s="6"/>
      <c r="O692" s="6"/>
      <c r="R692" s="6"/>
      <c r="V692" s="7"/>
      <c r="W692" s="7"/>
      <c r="X692" s="8"/>
      <c r="Y692" s="8"/>
      <c r="Z692" s="8"/>
      <c r="AA692" s="8"/>
      <c r="AB692" s="8"/>
      <c r="AC692" s="7"/>
      <c r="AD692" s="8"/>
      <c r="AE692" s="8"/>
      <c r="AF692" s="7"/>
      <c r="AG692" s="8"/>
      <c r="AH692" s="8"/>
      <c r="AI692" s="8"/>
      <c r="AJ692" s="8"/>
      <c r="AK692" s="8"/>
      <c r="AL692" s="8"/>
      <c r="AM692" s="7"/>
      <c r="AN692" s="8"/>
      <c r="AO692" s="8"/>
      <c r="AP692" s="8"/>
      <c r="AQ692" s="7"/>
      <c r="AR692" s="8"/>
      <c r="AS692" s="8"/>
      <c r="AT692" s="8"/>
      <c r="AU692" s="8"/>
      <c r="AV692" s="8"/>
      <c r="AW692" s="8"/>
      <c r="AX692" s="7"/>
      <c r="AY692" s="8"/>
      <c r="AZ692" s="8"/>
      <c r="BA692" s="8"/>
      <c r="BB692" s="8"/>
      <c r="BC692" s="8"/>
      <c r="BD692" s="8"/>
      <c r="BE692" s="8"/>
      <c r="BF692" s="8"/>
      <c r="BG692" s="8"/>
      <c r="BH692" s="8"/>
      <c r="BI692" s="8"/>
      <c r="BJ692" s="8"/>
      <c r="BK692" s="8"/>
      <c r="BL692" s="8"/>
      <c r="BM692" s="8"/>
      <c r="BN692" s="8"/>
      <c r="BO692" s="8"/>
      <c r="BP692" s="7"/>
      <c r="BQ692" s="8"/>
      <c r="BR692" s="8"/>
      <c r="BS692" s="7"/>
      <c r="BT692" s="8"/>
      <c r="BU692" s="8"/>
    </row>
    <row r="693" spans="2:73" s="2" customFormat="1" x14ac:dyDescent="0.25">
      <c r="B693" s="3"/>
      <c r="C693" s="4"/>
      <c r="D693" s="5"/>
      <c r="E693" s="5"/>
      <c r="F693" s="4"/>
      <c r="G693" s="6"/>
      <c r="H693" s="6"/>
      <c r="L693" s="6"/>
      <c r="O693" s="6"/>
      <c r="R693" s="6"/>
      <c r="V693" s="7"/>
      <c r="W693" s="7"/>
      <c r="X693" s="8"/>
      <c r="Y693" s="8"/>
      <c r="Z693" s="8"/>
      <c r="AA693" s="8"/>
      <c r="AB693" s="8"/>
      <c r="AC693" s="7"/>
      <c r="AD693" s="8"/>
      <c r="AE693" s="8"/>
      <c r="AF693" s="7"/>
      <c r="AG693" s="8"/>
      <c r="AH693" s="8"/>
      <c r="AI693" s="8"/>
      <c r="AJ693" s="8"/>
      <c r="AK693" s="8"/>
      <c r="AL693" s="8"/>
      <c r="AM693" s="7"/>
      <c r="AN693" s="8"/>
      <c r="AO693" s="8"/>
      <c r="AP693" s="8"/>
      <c r="AQ693" s="7"/>
      <c r="AR693" s="8"/>
      <c r="AS693" s="8"/>
      <c r="AT693" s="8"/>
      <c r="AU693" s="8"/>
      <c r="AV693" s="8"/>
      <c r="AW693" s="8"/>
      <c r="AX693" s="7"/>
      <c r="AY693" s="8"/>
      <c r="AZ693" s="8"/>
      <c r="BA693" s="8"/>
      <c r="BB693" s="8"/>
      <c r="BC693" s="8"/>
      <c r="BD693" s="8"/>
      <c r="BE693" s="8"/>
      <c r="BF693" s="8"/>
      <c r="BG693" s="8"/>
      <c r="BH693" s="8"/>
      <c r="BI693" s="8"/>
      <c r="BJ693" s="8"/>
      <c r="BK693" s="8"/>
      <c r="BL693" s="8"/>
      <c r="BM693" s="8"/>
      <c r="BN693" s="8"/>
      <c r="BO693" s="8"/>
      <c r="BP693" s="7"/>
      <c r="BQ693" s="8"/>
      <c r="BR693" s="8"/>
      <c r="BS693" s="7"/>
      <c r="BT693" s="8"/>
      <c r="BU693" s="8"/>
    </row>
    <row r="694" spans="2:73" s="2" customFormat="1" x14ac:dyDescent="0.25">
      <c r="B694" s="3"/>
      <c r="C694" s="4"/>
      <c r="D694" s="5"/>
      <c r="E694" s="5"/>
      <c r="F694" s="4"/>
      <c r="G694" s="6"/>
      <c r="H694" s="6"/>
      <c r="L694" s="6"/>
      <c r="O694" s="6"/>
      <c r="R694" s="6"/>
      <c r="V694" s="7"/>
      <c r="W694" s="7"/>
      <c r="X694" s="8"/>
      <c r="Y694" s="8"/>
      <c r="Z694" s="8"/>
      <c r="AA694" s="8"/>
      <c r="AB694" s="8"/>
      <c r="AC694" s="7"/>
      <c r="AD694" s="8"/>
      <c r="AE694" s="8"/>
      <c r="AF694" s="7"/>
      <c r="AG694" s="8"/>
      <c r="AH694" s="8"/>
      <c r="AI694" s="8"/>
      <c r="AJ694" s="8"/>
      <c r="AK694" s="8"/>
      <c r="AL694" s="8"/>
      <c r="AM694" s="7"/>
      <c r="AN694" s="8"/>
      <c r="AO694" s="8"/>
      <c r="AP694" s="8"/>
      <c r="AQ694" s="7"/>
      <c r="AR694" s="8"/>
      <c r="AS694" s="8"/>
      <c r="AT694" s="8"/>
      <c r="AU694" s="8"/>
      <c r="AV694" s="8"/>
      <c r="AW694" s="8"/>
      <c r="AX694" s="7"/>
      <c r="AY694" s="8"/>
      <c r="AZ694" s="8"/>
      <c r="BA694" s="8"/>
      <c r="BB694" s="8"/>
      <c r="BC694" s="8"/>
      <c r="BD694" s="8"/>
      <c r="BE694" s="8"/>
      <c r="BF694" s="8"/>
      <c r="BG694" s="8"/>
      <c r="BH694" s="8"/>
      <c r="BI694" s="8"/>
      <c r="BJ694" s="8"/>
      <c r="BK694" s="8"/>
      <c r="BL694" s="8"/>
      <c r="BM694" s="8"/>
      <c r="BN694" s="8"/>
      <c r="BO694" s="8"/>
      <c r="BP694" s="7"/>
      <c r="BQ694" s="8"/>
      <c r="BR694" s="8"/>
      <c r="BS694" s="7"/>
      <c r="BT694" s="8"/>
      <c r="BU694" s="8"/>
    </row>
    <row r="695" spans="2:73" s="2" customFormat="1" x14ac:dyDescent="0.25">
      <c r="B695" s="3"/>
      <c r="C695" s="4"/>
      <c r="D695" s="5"/>
      <c r="E695" s="5"/>
      <c r="F695" s="4"/>
      <c r="G695" s="6"/>
      <c r="H695" s="6"/>
      <c r="L695" s="6"/>
      <c r="O695" s="6"/>
      <c r="R695" s="6"/>
      <c r="V695" s="7"/>
      <c r="W695" s="7"/>
      <c r="X695" s="8"/>
      <c r="Y695" s="8"/>
      <c r="Z695" s="8"/>
      <c r="AA695" s="8"/>
      <c r="AB695" s="8"/>
      <c r="AC695" s="7"/>
      <c r="AD695" s="8"/>
      <c r="AE695" s="8"/>
      <c r="AF695" s="7"/>
      <c r="AG695" s="8"/>
      <c r="AH695" s="8"/>
      <c r="AI695" s="8"/>
      <c r="AJ695" s="8"/>
      <c r="AK695" s="8"/>
      <c r="AL695" s="8"/>
      <c r="AM695" s="7"/>
      <c r="AN695" s="8"/>
      <c r="AO695" s="8"/>
      <c r="AP695" s="8"/>
      <c r="AQ695" s="7"/>
      <c r="AR695" s="8"/>
      <c r="AS695" s="8"/>
      <c r="AT695" s="8"/>
      <c r="AU695" s="8"/>
      <c r="AV695" s="8"/>
      <c r="AW695" s="8"/>
      <c r="AX695" s="7"/>
      <c r="AY695" s="8"/>
      <c r="AZ695" s="8"/>
      <c r="BA695" s="8"/>
      <c r="BB695" s="8"/>
      <c r="BC695" s="8"/>
      <c r="BD695" s="8"/>
      <c r="BE695" s="8"/>
      <c r="BF695" s="8"/>
      <c r="BG695" s="8"/>
      <c r="BH695" s="8"/>
      <c r="BI695" s="8"/>
      <c r="BJ695" s="8"/>
      <c r="BK695" s="8"/>
      <c r="BL695" s="8"/>
      <c r="BM695" s="8"/>
      <c r="BN695" s="8"/>
      <c r="BO695" s="8"/>
      <c r="BP695" s="7"/>
      <c r="BQ695" s="8"/>
      <c r="BR695" s="8"/>
      <c r="BS695" s="7"/>
      <c r="BT695" s="8"/>
      <c r="BU695" s="8"/>
    </row>
    <row r="696" spans="2:73" s="2" customFormat="1" x14ac:dyDescent="0.25">
      <c r="B696" s="3"/>
      <c r="C696" s="4"/>
      <c r="D696" s="5"/>
      <c r="E696" s="5"/>
      <c r="F696" s="4"/>
      <c r="G696" s="6"/>
      <c r="H696" s="6"/>
      <c r="L696" s="6"/>
      <c r="O696" s="6"/>
      <c r="R696" s="6"/>
      <c r="V696" s="7"/>
      <c r="W696" s="7"/>
      <c r="X696" s="8"/>
      <c r="Y696" s="8"/>
      <c r="Z696" s="8"/>
      <c r="AA696" s="8"/>
      <c r="AB696" s="8"/>
      <c r="AC696" s="7"/>
      <c r="AD696" s="8"/>
      <c r="AE696" s="8"/>
      <c r="AF696" s="7"/>
      <c r="AG696" s="8"/>
      <c r="AH696" s="8"/>
      <c r="AI696" s="8"/>
      <c r="AJ696" s="8"/>
      <c r="AK696" s="8"/>
      <c r="AL696" s="8"/>
      <c r="AM696" s="7"/>
      <c r="AN696" s="8"/>
      <c r="AO696" s="8"/>
      <c r="AP696" s="8"/>
      <c r="AQ696" s="7"/>
      <c r="AR696" s="8"/>
      <c r="AS696" s="8"/>
      <c r="AT696" s="8"/>
      <c r="AU696" s="8"/>
      <c r="AV696" s="8"/>
      <c r="AW696" s="8"/>
      <c r="AX696" s="7"/>
      <c r="AY696" s="8"/>
      <c r="AZ696" s="8"/>
      <c r="BA696" s="8"/>
      <c r="BB696" s="8"/>
      <c r="BC696" s="8"/>
      <c r="BD696" s="8"/>
      <c r="BE696" s="8"/>
      <c r="BF696" s="8"/>
      <c r="BG696" s="8"/>
      <c r="BH696" s="8"/>
      <c r="BI696" s="8"/>
      <c r="BJ696" s="8"/>
      <c r="BK696" s="8"/>
      <c r="BL696" s="8"/>
      <c r="BM696" s="8"/>
      <c r="BN696" s="8"/>
      <c r="BO696" s="8"/>
      <c r="BP696" s="7"/>
      <c r="BQ696" s="8"/>
      <c r="BR696" s="8"/>
      <c r="BS696" s="7"/>
      <c r="BT696" s="8"/>
      <c r="BU696" s="8"/>
    </row>
    <row r="697" spans="2:73" s="2" customFormat="1" x14ac:dyDescent="0.25">
      <c r="B697" s="3"/>
      <c r="C697" s="4"/>
      <c r="D697" s="5"/>
      <c r="E697" s="5"/>
      <c r="F697" s="4"/>
      <c r="G697" s="6"/>
      <c r="H697" s="6"/>
      <c r="L697" s="6"/>
      <c r="O697" s="6"/>
      <c r="R697" s="6"/>
      <c r="V697" s="7"/>
      <c r="W697" s="7"/>
      <c r="X697" s="8"/>
      <c r="Y697" s="8"/>
      <c r="Z697" s="8"/>
      <c r="AA697" s="8"/>
      <c r="AB697" s="8"/>
      <c r="AC697" s="7"/>
      <c r="AD697" s="8"/>
      <c r="AE697" s="8"/>
      <c r="AF697" s="7"/>
      <c r="AG697" s="8"/>
      <c r="AH697" s="8"/>
      <c r="AI697" s="8"/>
      <c r="AJ697" s="8"/>
      <c r="AK697" s="8"/>
      <c r="AL697" s="8"/>
      <c r="AM697" s="7"/>
      <c r="AN697" s="8"/>
      <c r="AO697" s="8"/>
      <c r="AP697" s="8"/>
      <c r="AQ697" s="7"/>
      <c r="AR697" s="8"/>
      <c r="AS697" s="8"/>
      <c r="AT697" s="8"/>
      <c r="AU697" s="8"/>
      <c r="AV697" s="8"/>
      <c r="AW697" s="8"/>
      <c r="AX697" s="7"/>
      <c r="AY697" s="8"/>
      <c r="AZ697" s="8"/>
      <c r="BA697" s="8"/>
      <c r="BB697" s="8"/>
      <c r="BC697" s="8"/>
      <c r="BD697" s="8"/>
      <c r="BE697" s="8"/>
      <c r="BF697" s="8"/>
      <c r="BG697" s="8"/>
      <c r="BH697" s="8"/>
      <c r="BI697" s="8"/>
      <c r="BJ697" s="8"/>
      <c r="BK697" s="8"/>
      <c r="BL697" s="8"/>
      <c r="BM697" s="8"/>
      <c r="BN697" s="8"/>
      <c r="BO697" s="8"/>
      <c r="BP697" s="7"/>
      <c r="BQ697" s="8"/>
      <c r="BR697" s="8"/>
      <c r="BS697" s="7"/>
      <c r="BT697" s="8"/>
      <c r="BU697" s="8"/>
    </row>
    <row r="698" spans="2:73" s="2" customFormat="1" x14ac:dyDescent="0.25">
      <c r="B698" s="3"/>
      <c r="C698" s="4"/>
      <c r="D698" s="5"/>
      <c r="E698" s="5"/>
      <c r="F698" s="4"/>
      <c r="G698" s="6"/>
      <c r="H698" s="6"/>
      <c r="L698" s="6"/>
      <c r="O698" s="6"/>
      <c r="R698" s="6"/>
      <c r="V698" s="7"/>
      <c r="W698" s="7"/>
      <c r="X698" s="8"/>
      <c r="Y698" s="8"/>
      <c r="Z698" s="8"/>
      <c r="AA698" s="8"/>
      <c r="AB698" s="8"/>
      <c r="AC698" s="7"/>
      <c r="AD698" s="8"/>
      <c r="AE698" s="8"/>
      <c r="AF698" s="7"/>
      <c r="AG698" s="8"/>
      <c r="AH698" s="8"/>
      <c r="AI698" s="8"/>
      <c r="AJ698" s="8"/>
      <c r="AK698" s="8"/>
      <c r="AL698" s="8"/>
      <c r="AM698" s="7"/>
      <c r="AN698" s="8"/>
      <c r="AO698" s="8"/>
      <c r="AP698" s="8"/>
      <c r="AQ698" s="7"/>
      <c r="AR698" s="8"/>
      <c r="AS698" s="8"/>
      <c r="AT698" s="8"/>
      <c r="AU698" s="8"/>
      <c r="AV698" s="8"/>
      <c r="AW698" s="8"/>
      <c r="AX698" s="7"/>
      <c r="AY698" s="8"/>
      <c r="AZ698" s="8"/>
      <c r="BA698" s="8"/>
      <c r="BB698" s="8"/>
      <c r="BC698" s="8"/>
      <c r="BD698" s="8"/>
      <c r="BE698" s="8"/>
      <c r="BF698" s="8"/>
      <c r="BG698" s="8"/>
      <c r="BH698" s="8"/>
      <c r="BI698" s="8"/>
      <c r="BJ698" s="8"/>
      <c r="BK698" s="8"/>
      <c r="BL698" s="8"/>
      <c r="BM698" s="8"/>
      <c r="BN698" s="8"/>
      <c r="BO698" s="8"/>
      <c r="BP698" s="7"/>
      <c r="BQ698" s="8"/>
      <c r="BR698" s="8"/>
      <c r="BS698" s="7"/>
      <c r="BT698" s="8"/>
      <c r="BU698" s="8"/>
    </row>
    <row r="699" spans="2:73" s="2" customFormat="1" x14ac:dyDescent="0.25">
      <c r="B699" s="3"/>
      <c r="C699" s="4"/>
      <c r="D699" s="5"/>
      <c r="E699" s="5"/>
      <c r="F699" s="4"/>
      <c r="G699" s="6"/>
      <c r="H699" s="6"/>
      <c r="L699" s="6"/>
      <c r="O699" s="6"/>
      <c r="R699" s="6"/>
      <c r="V699" s="7"/>
      <c r="W699" s="7"/>
      <c r="X699" s="8"/>
      <c r="Y699" s="8"/>
      <c r="Z699" s="8"/>
      <c r="AA699" s="8"/>
      <c r="AB699" s="8"/>
      <c r="AC699" s="7"/>
      <c r="AD699" s="8"/>
      <c r="AE699" s="8"/>
      <c r="AF699" s="7"/>
      <c r="AG699" s="8"/>
      <c r="AH699" s="8"/>
      <c r="AI699" s="8"/>
      <c r="AJ699" s="8"/>
      <c r="AK699" s="8"/>
      <c r="AL699" s="8"/>
      <c r="AM699" s="7"/>
      <c r="AN699" s="8"/>
      <c r="AO699" s="8"/>
      <c r="AP699" s="8"/>
      <c r="AQ699" s="7"/>
      <c r="AR699" s="8"/>
      <c r="AS699" s="8"/>
      <c r="AT699" s="8"/>
      <c r="AU699" s="8"/>
      <c r="AV699" s="8"/>
      <c r="AW699" s="8"/>
      <c r="AX699" s="7"/>
      <c r="AY699" s="8"/>
      <c r="AZ699" s="8"/>
      <c r="BA699" s="8"/>
      <c r="BB699" s="8"/>
      <c r="BC699" s="8"/>
      <c r="BD699" s="8"/>
      <c r="BE699" s="8"/>
      <c r="BF699" s="8"/>
      <c r="BG699" s="8"/>
      <c r="BH699" s="8"/>
      <c r="BI699" s="8"/>
      <c r="BJ699" s="8"/>
      <c r="BK699" s="8"/>
      <c r="BL699" s="8"/>
      <c r="BM699" s="8"/>
      <c r="BN699" s="8"/>
      <c r="BO699" s="8"/>
      <c r="BP699" s="7"/>
      <c r="BQ699" s="8"/>
      <c r="BR699" s="8"/>
      <c r="BS699" s="7"/>
      <c r="BT699" s="8"/>
      <c r="BU699" s="8"/>
    </row>
    <row r="700" spans="2:73" s="2" customFormat="1" x14ac:dyDescent="0.25">
      <c r="B700" s="3"/>
      <c r="C700" s="4"/>
      <c r="D700" s="5"/>
      <c r="E700" s="5"/>
      <c r="F700" s="4"/>
      <c r="G700" s="6"/>
      <c r="H700" s="6"/>
      <c r="L700" s="6"/>
      <c r="O700" s="6"/>
      <c r="R700" s="6"/>
      <c r="V700" s="7"/>
      <c r="W700" s="7"/>
      <c r="X700" s="8"/>
      <c r="Y700" s="8"/>
      <c r="Z700" s="8"/>
      <c r="AA700" s="8"/>
      <c r="AB700" s="8"/>
      <c r="AC700" s="7"/>
      <c r="AD700" s="8"/>
      <c r="AE700" s="8"/>
      <c r="AF700" s="7"/>
      <c r="AG700" s="8"/>
      <c r="AH700" s="8"/>
      <c r="AI700" s="8"/>
      <c r="AJ700" s="8"/>
      <c r="AK700" s="8"/>
      <c r="AL700" s="8"/>
      <c r="AM700" s="7"/>
      <c r="AN700" s="8"/>
      <c r="AO700" s="8"/>
      <c r="AP700" s="8"/>
      <c r="AQ700" s="7"/>
      <c r="AR700" s="8"/>
      <c r="AS700" s="8"/>
      <c r="AT700" s="8"/>
      <c r="AU700" s="8"/>
      <c r="AV700" s="8"/>
      <c r="AW700" s="8"/>
      <c r="AX700" s="7"/>
      <c r="AY700" s="8"/>
      <c r="AZ700" s="8"/>
      <c r="BA700" s="8"/>
      <c r="BB700" s="8"/>
      <c r="BC700" s="8"/>
      <c r="BD700" s="8"/>
      <c r="BE700" s="8"/>
      <c r="BF700" s="8"/>
      <c r="BG700" s="8"/>
      <c r="BH700" s="8"/>
      <c r="BI700" s="8"/>
      <c r="BJ700" s="8"/>
      <c r="BK700" s="8"/>
      <c r="BL700" s="8"/>
      <c r="BM700" s="8"/>
      <c r="BN700" s="8"/>
      <c r="BO700" s="8"/>
      <c r="BP700" s="7"/>
      <c r="BQ700" s="8"/>
      <c r="BR700" s="8"/>
      <c r="BS700" s="7"/>
      <c r="BT700" s="8"/>
      <c r="BU700" s="8"/>
    </row>
    <row r="701" spans="2:73" s="2" customFormat="1" x14ac:dyDescent="0.25">
      <c r="B701" s="3"/>
      <c r="C701" s="4"/>
      <c r="D701" s="5"/>
      <c r="E701" s="5"/>
      <c r="F701" s="4"/>
      <c r="G701" s="6"/>
      <c r="H701" s="6"/>
      <c r="L701" s="6"/>
      <c r="O701" s="6"/>
      <c r="R701" s="6"/>
      <c r="V701" s="7"/>
      <c r="W701" s="7"/>
      <c r="X701" s="8"/>
      <c r="Y701" s="8"/>
      <c r="Z701" s="8"/>
      <c r="AA701" s="8"/>
      <c r="AB701" s="8"/>
      <c r="AC701" s="7"/>
      <c r="AD701" s="8"/>
      <c r="AE701" s="8"/>
      <c r="AF701" s="7"/>
      <c r="AG701" s="8"/>
      <c r="AH701" s="8"/>
      <c r="AI701" s="8"/>
      <c r="AJ701" s="8"/>
      <c r="AK701" s="8"/>
      <c r="AL701" s="8"/>
      <c r="AM701" s="7"/>
      <c r="AN701" s="8"/>
      <c r="AO701" s="8"/>
      <c r="AP701" s="8"/>
      <c r="AQ701" s="7"/>
      <c r="AR701" s="8"/>
      <c r="AS701" s="8"/>
      <c r="AT701" s="8"/>
      <c r="AU701" s="8"/>
      <c r="AV701" s="8"/>
      <c r="AW701" s="8"/>
      <c r="AX701" s="7"/>
      <c r="AY701" s="8"/>
      <c r="AZ701" s="8"/>
      <c r="BA701" s="8"/>
      <c r="BB701" s="8"/>
      <c r="BC701" s="8"/>
      <c r="BD701" s="8"/>
      <c r="BE701" s="8"/>
      <c r="BF701" s="8"/>
      <c r="BG701" s="8"/>
      <c r="BH701" s="8"/>
      <c r="BI701" s="8"/>
      <c r="BJ701" s="8"/>
      <c r="BK701" s="8"/>
      <c r="BL701" s="8"/>
      <c r="BM701" s="8"/>
      <c r="BN701" s="8"/>
      <c r="BO701" s="8"/>
      <c r="BP701" s="7"/>
      <c r="BQ701" s="8"/>
      <c r="BR701" s="8"/>
      <c r="BS701" s="7"/>
      <c r="BT701" s="8"/>
      <c r="BU701" s="8"/>
    </row>
    <row r="702" spans="2:73" s="2" customFormat="1" x14ac:dyDescent="0.25">
      <c r="B702" s="3"/>
      <c r="C702" s="4"/>
      <c r="D702" s="5"/>
      <c r="E702" s="5"/>
      <c r="F702" s="4"/>
      <c r="G702" s="6"/>
      <c r="H702" s="6"/>
      <c r="L702" s="6"/>
      <c r="O702" s="6"/>
      <c r="R702" s="6"/>
      <c r="V702" s="7"/>
      <c r="W702" s="7"/>
      <c r="X702" s="8"/>
      <c r="Y702" s="8"/>
      <c r="Z702" s="8"/>
      <c r="AA702" s="8"/>
      <c r="AB702" s="8"/>
      <c r="AC702" s="7"/>
      <c r="AD702" s="8"/>
      <c r="AE702" s="8"/>
      <c r="AF702" s="7"/>
      <c r="AG702" s="8"/>
      <c r="AH702" s="8"/>
      <c r="AI702" s="8"/>
      <c r="AJ702" s="8"/>
      <c r="AK702" s="8"/>
      <c r="AL702" s="8"/>
      <c r="AM702" s="7"/>
      <c r="AN702" s="8"/>
      <c r="AO702" s="8"/>
      <c r="AP702" s="8"/>
      <c r="AQ702" s="7"/>
      <c r="AR702" s="8"/>
      <c r="AS702" s="8"/>
      <c r="AT702" s="8"/>
      <c r="AU702" s="8"/>
      <c r="AV702" s="8"/>
      <c r="AW702" s="8"/>
      <c r="AX702" s="7"/>
      <c r="AY702" s="8"/>
      <c r="AZ702" s="8"/>
      <c r="BA702" s="8"/>
      <c r="BB702" s="8"/>
      <c r="BC702" s="8"/>
      <c r="BD702" s="8"/>
      <c r="BE702" s="8"/>
      <c r="BF702" s="8"/>
      <c r="BG702" s="8"/>
      <c r="BH702" s="8"/>
      <c r="BI702" s="8"/>
      <c r="BJ702" s="8"/>
      <c r="BK702" s="8"/>
      <c r="BL702" s="8"/>
      <c r="BM702" s="8"/>
      <c r="BN702" s="8"/>
      <c r="BO702" s="8"/>
      <c r="BP702" s="7"/>
      <c r="BQ702" s="8"/>
      <c r="BR702" s="8"/>
      <c r="BS702" s="7"/>
      <c r="BT702" s="8"/>
      <c r="BU702" s="8"/>
    </row>
    <row r="703" spans="2:73" s="2" customFormat="1" x14ac:dyDescent="0.25">
      <c r="B703" s="3"/>
      <c r="C703" s="4"/>
      <c r="D703" s="5"/>
      <c r="E703" s="5"/>
      <c r="F703" s="4"/>
      <c r="G703" s="6"/>
      <c r="H703" s="6"/>
      <c r="L703" s="6"/>
      <c r="O703" s="6"/>
      <c r="R703" s="6"/>
      <c r="V703" s="7"/>
      <c r="W703" s="7"/>
      <c r="X703" s="8"/>
      <c r="Y703" s="8"/>
      <c r="Z703" s="8"/>
      <c r="AA703" s="8"/>
      <c r="AB703" s="8"/>
      <c r="AC703" s="7"/>
      <c r="AD703" s="8"/>
      <c r="AE703" s="8"/>
      <c r="AF703" s="7"/>
      <c r="AG703" s="8"/>
      <c r="AH703" s="8"/>
      <c r="AI703" s="8"/>
      <c r="AJ703" s="8"/>
      <c r="AK703" s="8"/>
      <c r="AL703" s="8"/>
      <c r="AM703" s="7"/>
      <c r="AN703" s="8"/>
      <c r="AO703" s="8"/>
      <c r="AP703" s="8"/>
      <c r="AQ703" s="7"/>
      <c r="AR703" s="8"/>
      <c r="AS703" s="8"/>
      <c r="AT703" s="8"/>
      <c r="AU703" s="8"/>
      <c r="AV703" s="8"/>
      <c r="AW703" s="8"/>
      <c r="AX703" s="7"/>
      <c r="AY703" s="8"/>
      <c r="AZ703" s="8"/>
      <c r="BA703" s="8"/>
      <c r="BB703" s="8"/>
      <c r="BC703" s="8"/>
      <c r="BD703" s="8"/>
      <c r="BE703" s="8"/>
      <c r="BF703" s="8"/>
      <c r="BG703" s="8"/>
      <c r="BH703" s="8"/>
      <c r="BI703" s="8"/>
      <c r="BJ703" s="8"/>
      <c r="BK703" s="8"/>
      <c r="BL703" s="8"/>
      <c r="BM703" s="8"/>
      <c r="BN703" s="8"/>
      <c r="BO703" s="8"/>
      <c r="BP703" s="7"/>
      <c r="BQ703" s="8"/>
      <c r="BR703" s="8"/>
      <c r="BS703" s="7"/>
      <c r="BT703" s="8"/>
      <c r="BU703" s="8"/>
    </row>
    <row r="704" spans="2:73" s="2" customFormat="1" x14ac:dyDescent="0.25">
      <c r="B704" s="3"/>
      <c r="C704" s="4"/>
      <c r="D704" s="5"/>
      <c r="E704" s="5"/>
      <c r="F704" s="4"/>
      <c r="G704" s="6"/>
      <c r="H704" s="6"/>
      <c r="L704" s="6"/>
      <c r="O704" s="6"/>
      <c r="R704" s="6"/>
      <c r="V704" s="7"/>
      <c r="W704" s="7"/>
      <c r="X704" s="8"/>
      <c r="Y704" s="8"/>
      <c r="Z704" s="8"/>
      <c r="AA704" s="8"/>
      <c r="AB704" s="8"/>
      <c r="AC704" s="7"/>
      <c r="AD704" s="8"/>
      <c r="AE704" s="8"/>
      <c r="AF704" s="7"/>
      <c r="AG704" s="8"/>
      <c r="AH704" s="8"/>
      <c r="AI704" s="8"/>
      <c r="AJ704" s="8"/>
      <c r="AK704" s="8"/>
      <c r="AL704" s="8"/>
      <c r="AM704" s="7"/>
      <c r="AN704" s="8"/>
      <c r="AO704" s="8"/>
      <c r="AP704" s="8"/>
      <c r="AQ704" s="7"/>
      <c r="AR704" s="8"/>
      <c r="AS704" s="8"/>
      <c r="AT704" s="8"/>
      <c r="AU704" s="8"/>
      <c r="AV704" s="8"/>
      <c r="AW704" s="8"/>
      <c r="AX704" s="7"/>
      <c r="AY704" s="8"/>
      <c r="AZ704" s="8"/>
      <c r="BA704" s="8"/>
      <c r="BB704" s="8"/>
      <c r="BC704" s="8"/>
      <c r="BD704" s="8"/>
      <c r="BE704" s="8"/>
      <c r="BF704" s="8"/>
      <c r="BG704" s="8"/>
      <c r="BH704" s="8"/>
      <c r="BI704" s="8"/>
      <c r="BJ704" s="8"/>
      <c r="BK704" s="8"/>
      <c r="BL704" s="8"/>
      <c r="BM704" s="8"/>
      <c r="BN704" s="8"/>
      <c r="BO704" s="8"/>
      <c r="BP704" s="7"/>
      <c r="BQ704" s="8"/>
      <c r="BR704" s="8"/>
      <c r="BS704" s="7"/>
      <c r="BT704" s="8"/>
      <c r="BU704" s="8"/>
    </row>
    <row r="705" spans="1:85" s="2" customFormat="1" x14ac:dyDescent="0.25">
      <c r="B705" s="3"/>
      <c r="C705" s="4"/>
      <c r="D705" s="5"/>
      <c r="E705" s="5"/>
      <c r="F705" s="4"/>
      <c r="G705" s="6"/>
      <c r="H705" s="6"/>
      <c r="L705" s="6"/>
      <c r="O705" s="6"/>
      <c r="R705" s="6"/>
      <c r="V705" s="7"/>
      <c r="W705" s="7"/>
      <c r="X705" s="8"/>
      <c r="Y705" s="8"/>
      <c r="Z705" s="8"/>
      <c r="AA705" s="8"/>
      <c r="AB705" s="8"/>
      <c r="AC705" s="7"/>
      <c r="AD705" s="8"/>
      <c r="AE705" s="8"/>
      <c r="AF705" s="7"/>
      <c r="AG705" s="8"/>
      <c r="AH705" s="8"/>
      <c r="AI705" s="8"/>
      <c r="AJ705" s="8"/>
      <c r="AK705" s="8"/>
      <c r="AL705" s="8"/>
      <c r="AM705" s="7"/>
      <c r="AN705" s="8"/>
      <c r="AO705" s="8"/>
      <c r="AP705" s="8"/>
      <c r="AQ705" s="7"/>
      <c r="AR705" s="8"/>
      <c r="AS705" s="8"/>
      <c r="AT705" s="8"/>
      <c r="AU705" s="8"/>
      <c r="AV705" s="8"/>
      <c r="AW705" s="8"/>
      <c r="AX705" s="7"/>
      <c r="AY705" s="8"/>
      <c r="AZ705" s="8"/>
      <c r="BA705" s="8"/>
      <c r="BB705" s="8"/>
      <c r="BC705" s="8"/>
      <c r="BD705" s="8"/>
      <c r="BE705" s="8"/>
      <c r="BF705" s="8"/>
      <c r="BG705" s="8"/>
      <c r="BH705" s="8"/>
      <c r="BI705" s="8"/>
      <c r="BJ705" s="8"/>
      <c r="BK705" s="8"/>
      <c r="BL705" s="8"/>
      <c r="BM705" s="8"/>
      <c r="BN705" s="8"/>
      <c r="BO705" s="8"/>
      <c r="BP705" s="7"/>
      <c r="BQ705" s="8"/>
      <c r="BR705" s="8"/>
      <c r="BS705" s="7"/>
      <c r="BT705" s="8"/>
      <c r="BU705" s="8"/>
    </row>
    <row r="706" spans="1:85" s="2" customFormat="1" x14ac:dyDescent="0.25">
      <c r="B706" s="3"/>
      <c r="C706" s="4"/>
      <c r="D706" s="5"/>
      <c r="E706" s="5"/>
      <c r="F706" s="4"/>
      <c r="G706" s="6"/>
      <c r="H706" s="6"/>
      <c r="L706" s="6"/>
      <c r="O706" s="6"/>
      <c r="R706" s="6"/>
      <c r="V706" s="7"/>
      <c r="W706" s="7"/>
      <c r="X706" s="8"/>
      <c r="Y706" s="8"/>
      <c r="Z706" s="8"/>
      <c r="AA706" s="8"/>
      <c r="AB706" s="8"/>
      <c r="AC706" s="7"/>
      <c r="AD706" s="8"/>
      <c r="AE706" s="8"/>
      <c r="AF706" s="7"/>
      <c r="AG706" s="8"/>
      <c r="AH706" s="8"/>
      <c r="AI706" s="8"/>
      <c r="AJ706" s="8"/>
      <c r="AK706" s="8"/>
      <c r="AL706" s="8"/>
      <c r="AM706" s="7"/>
      <c r="AN706" s="8"/>
      <c r="AO706" s="8"/>
      <c r="AP706" s="8"/>
      <c r="AQ706" s="7"/>
      <c r="AR706" s="8"/>
      <c r="AS706" s="8"/>
      <c r="AT706" s="8"/>
      <c r="AU706" s="8"/>
      <c r="AV706" s="8"/>
      <c r="AW706" s="8"/>
      <c r="AX706" s="7"/>
      <c r="AY706" s="8"/>
      <c r="AZ706" s="8"/>
      <c r="BA706" s="8"/>
      <c r="BB706" s="8"/>
      <c r="BC706" s="8"/>
      <c r="BD706" s="8"/>
      <c r="BE706" s="8"/>
      <c r="BF706" s="8"/>
      <c r="BG706" s="8"/>
      <c r="BH706" s="8"/>
      <c r="BI706" s="8"/>
      <c r="BJ706" s="8"/>
      <c r="BK706" s="8"/>
      <c r="BL706" s="8"/>
      <c r="BM706" s="8"/>
      <c r="BN706" s="8"/>
      <c r="BO706" s="8"/>
      <c r="BP706" s="7"/>
      <c r="BQ706" s="8"/>
      <c r="BR706" s="8"/>
      <c r="BS706" s="7"/>
      <c r="BT706" s="8"/>
      <c r="BU706" s="8"/>
    </row>
    <row r="707" spans="1:85" s="9" customFormat="1" x14ac:dyDescent="0.25">
      <c r="A707" s="2"/>
      <c r="B707" s="3"/>
      <c r="C707" s="4"/>
      <c r="D707" s="5"/>
      <c r="E707" s="5"/>
      <c r="F707" s="4"/>
      <c r="G707" s="6"/>
      <c r="H707" s="6"/>
      <c r="I707" s="2"/>
      <c r="J707" s="2"/>
      <c r="K707" s="2"/>
      <c r="L707" s="6"/>
      <c r="M707" s="2"/>
      <c r="N707" s="2"/>
      <c r="O707" s="6"/>
      <c r="P707" s="2"/>
      <c r="Q707" s="2"/>
      <c r="R707" s="6"/>
      <c r="S707" s="2"/>
      <c r="T707" s="2"/>
      <c r="U707" s="2"/>
      <c r="V707" s="7"/>
      <c r="W707" s="7"/>
      <c r="X707" s="8"/>
      <c r="Y707" s="8"/>
      <c r="Z707" s="8"/>
      <c r="AA707" s="8"/>
      <c r="AB707" s="8"/>
      <c r="AC707" s="7"/>
      <c r="AD707" s="8"/>
      <c r="AE707" s="8"/>
      <c r="AF707" s="7"/>
      <c r="AG707" s="8"/>
      <c r="AH707" s="8"/>
      <c r="AI707" s="8"/>
      <c r="AJ707" s="8"/>
      <c r="AK707" s="8"/>
      <c r="AL707" s="8"/>
      <c r="AM707" s="7"/>
      <c r="AN707" s="8"/>
      <c r="AO707" s="8"/>
      <c r="AP707" s="8"/>
      <c r="AQ707" s="7"/>
      <c r="AR707" s="8"/>
      <c r="AS707" s="8"/>
      <c r="AT707" s="8"/>
      <c r="AU707" s="8"/>
      <c r="AV707" s="8"/>
      <c r="AW707" s="8"/>
      <c r="AX707" s="7"/>
      <c r="AY707" s="8"/>
      <c r="AZ707" s="8"/>
      <c r="BA707" s="8"/>
      <c r="BB707" s="8"/>
      <c r="BC707" s="8"/>
      <c r="BD707" s="8"/>
      <c r="BE707" s="8"/>
      <c r="BF707" s="8"/>
      <c r="BG707" s="8"/>
      <c r="BH707" s="8"/>
      <c r="BI707" s="8"/>
      <c r="BJ707" s="8"/>
      <c r="BK707" s="8"/>
      <c r="BL707" s="8"/>
      <c r="BM707" s="8"/>
      <c r="BN707" s="8"/>
      <c r="BO707" s="8"/>
      <c r="BP707" s="7"/>
      <c r="BQ707" s="8"/>
      <c r="BR707" s="8"/>
      <c r="BS707" s="7"/>
      <c r="BT707" s="8"/>
      <c r="BU707" s="8"/>
      <c r="BV707" s="2"/>
      <c r="BW707" s="2"/>
      <c r="BX707" s="2"/>
      <c r="BY707" s="2"/>
      <c r="BZ707" s="2"/>
      <c r="CA707" s="2"/>
      <c r="CB707" s="2"/>
      <c r="CC707" s="2"/>
      <c r="CD707" s="2"/>
      <c r="CE707" s="2"/>
      <c r="CF707" s="2"/>
      <c r="CG707" s="2"/>
    </row>
    <row r="708" spans="1:85" s="9" customFormat="1" x14ac:dyDescent="0.25">
      <c r="A708" s="2"/>
      <c r="B708" s="3"/>
      <c r="C708" s="4"/>
      <c r="D708" s="5"/>
      <c r="E708" s="5"/>
      <c r="F708" s="4"/>
      <c r="G708" s="6"/>
      <c r="H708" s="6"/>
      <c r="I708" s="2"/>
      <c r="J708" s="2"/>
      <c r="K708" s="2"/>
      <c r="L708" s="6"/>
      <c r="M708" s="2"/>
      <c r="N708" s="2"/>
      <c r="O708" s="6"/>
      <c r="P708" s="2"/>
      <c r="Q708" s="2"/>
      <c r="R708" s="6"/>
      <c r="S708" s="2"/>
      <c r="T708" s="2"/>
      <c r="U708" s="2"/>
      <c r="V708" s="7"/>
      <c r="W708" s="7"/>
      <c r="X708" s="8"/>
      <c r="Y708" s="8"/>
      <c r="Z708" s="8"/>
      <c r="AA708" s="8"/>
      <c r="AB708" s="8"/>
      <c r="AC708" s="7"/>
      <c r="AD708" s="8"/>
      <c r="AE708" s="8"/>
      <c r="AF708" s="7"/>
      <c r="AG708" s="8"/>
      <c r="AH708" s="8"/>
      <c r="AI708" s="8"/>
      <c r="AJ708" s="8"/>
      <c r="AK708" s="8"/>
      <c r="AL708" s="8"/>
      <c r="AM708" s="7"/>
      <c r="AN708" s="8"/>
      <c r="AO708" s="8"/>
      <c r="AP708" s="8"/>
      <c r="AQ708" s="7"/>
      <c r="AR708" s="8"/>
      <c r="AS708" s="8"/>
      <c r="AT708" s="8"/>
      <c r="AU708" s="8"/>
      <c r="AV708" s="8"/>
      <c r="AW708" s="8"/>
      <c r="AX708" s="7"/>
      <c r="AY708" s="8"/>
      <c r="AZ708" s="8"/>
      <c r="BA708" s="8"/>
      <c r="BB708" s="8"/>
      <c r="BC708" s="8"/>
      <c r="BD708" s="8"/>
      <c r="BE708" s="8"/>
      <c r="BF708" s="8"/>
      <c r="BG708" s="8"/>
      <c r="BH708" s="8"/>
      <c r="BI708" s="8"/>
      <c r="BJ708" s="8"/>
      <c r="BK708" s="8"/>
      <c r="BL708" s="8"/>
      <c r="BM708" s="8"/>
      <c r="BN708" s="8"/>
      <c r="BO708" s="8"/>
      <c r="BP708" s="7"/>
      <c r="BQ708" s="8"/>
      <c r="BR708" s="8"/>
      <c r="BS708" s="7"/>
      <c r="BT708" s="8"/>
      <c r="BU708" s="8"/>
      <c r="BV708" s="2"/>
      <c r="BW708" s="2"/>
      <c r="BX708" s="2"/>
      <c r="BY708" s="2"/>
      <c r="BZ708" s="2"/>
      <c r="CA708" s="2"/>
      <c r="CB708" s="2"/>
      <c r="CC708" s="2"/>
      <c r="CD708" s="2"/>
      <c r="CE708" s="2"/>
      <c r="CF708" s="2"/>
      <c r="CG708" s="2"/>
    </row>
    <row r="709" spans="1:85" s="9" customFormat="1" x14ac:dyDescent="0.25">
      <c r="A709" s="2"/>
      <c r="B709" s="3"/>
      <c r="C709" s="4"/>
      <c r="D709" s="5"/>
      <c r="E709" s="5"/>
      <c r="F709" s="4"/>
      <c r="G709" s="6"/>
      <c r="H709" s="6"/>
      <c r="I709" s="2"/>
      <c r="J709" s="2"/>
      <c r="K709" s="2"/>
      <c r="L709" s="6"/>
      <c r="M709" s="2"/>
      <c r="N709" s="2"/>
      <c r="O709" s="6"/>
      <c r="P709" s="2"/>
      <c r="Q709" s="2"/>
      <c r="R709" s="6"/>
      <c r="S709" s="2"/>
      <c r="T709" s="2"/>
      <c r="U709" s="2"/>
      <c r="V709" s="7"/>
      <c r="W709" s="7"/>
      <c r="X709" s="8"/>
      <c r="Y709" s="8"/>
      <c r="Z709" s="8"/>
      <c r="AA709" s="8"/>
      <c r="AB709" s="8"/>
      <c r="AC709" s="7"/>
      <c r="AD709" s="8"/>
      <c r="AE709" s="8"/>
      <c r="AF709" s="7"/>
      <c r="AG709" s="8"/>
      <c r="AH709" s="8"/>
      <c r="AI709" s="8"/>
      <c r="AJ709" s="8"/>
      <c r="AK709" s="8"/>
      <c r="AL709" s="8"/>
      <c r="AM709" s="7"/>
      <c r="AN709" s="8"/>
      <c r="AO709" s="8"/>
      <c r="AP709" s="8"/>
      <c r="AQ709" s="7"/>
      <c r="AR709" s="8"/>
      <c r="AS709" s="8"/>
      <c r="AT709" s="8"/>
      <c r="AU709" s="8"/>
      <c r="AV709" s="8"/>
      <c r="AW709" s="8"/>
      <c r="AX709" s="7"/>
      <c r="AY709" s="8"/>
      <c r="AZ709" s="8"/>
      <c r="BA709" s="8"/>
      <c r="BB709" s="8"/>
      <c r="BC709" s="8"/>
      <c r="BD709" s="8"/>
      <c r="BE709" s="8"/>
      <c r="BF709" s="8"/>
      <c r="BG709" s="8"/>
      <c r="BH709" s="8"/>
      <c r="BI709" s="8"/>
      <c r="BJ709" s="8"/>
      <c r="BK709" s="8"/>
      <c r="BL709" s="8"/>
      <c r="BM709" s="8"/>
      <c r="BN709" s="8"/>
      <c r="BO709" s="8"/>
      <c r="BP709" s="7"/>
      <c r="BQ709" s="8"/>
      <c r="BR709" s="8"/>
      <c r="BS709" s="7"/>
      <c r="BT709" s="8"/>
      <c r="BU709" s="8"/>
      <c r="BV709" s="2"/>
      <c r="BW709" s="2"/>
      <c r="BX709" s="2"/>
      <c r="BY709" s="2"/>
      <c r="BZ709" s="2"/>
      <c r="CA709" s="2"/>
      <c r="CB709" s="2"/>
      <c r="CC709" s="2"/>
      <c r="CD709" s="2"/>
      <c r="CE709" s="2"/>
      <c r="CF709" s="2"/>
      <c r="CG709" s="2"/>
    </row>
    <row r="710" spans="1:85" s="9" customFormat="1" x14ac:dyDescent="0.25">
      <c r="A710" s="2"/>
      <c r="B710" s="3"/>
      <c r="C710" s="4"/>
      <c r="D710" s="5"/>
      <c r="E710" s="5"/>
      <c r="F710" s="4"/>
      <c r="G710" s="6"/>
      <c r="H710" s="6"/>
      <c r="I710" s="2"/>
      <c r="J710" s="2"/>
      <c r="K710" s="2"/>
      <c r="L710" s="6"/>
      <c r="M710" s="2"/>
      <c r="N710" s="2"/>
      <c r="O710" s="6"/>
      <c r="P710" s="2"/>
      <c r="Q710" s="2"/>
      <c r="R710" s="6"/>
      <c r="S710" s="2"/>
      <c r="T710" s="2"/>
      <c r="U710" s="2"/>
      <c r="V710" s="7"/>
      <c r="W710" s="7"/>
      <c r="X710" s="8"/>
      <c r="Y710" s="8"/>
      <c r="Z710" s="8"/>
      <c r="AA710" s="8"/>
      <c r="AB710" s="8"/>
      <c r="AC710" s="7"/>
      <c r="AD710" s="8"/>
      <c r="AE710" s="8"/>
      <c r="AF710" s="7"/>
      <c r="AG710" s="8"/>
      <c r="AH710" s="8"/>
      <c r="AI710" s="8"/>
      <c r="AJ710" s="8"/>
      <c r="AK710" s="8"/>
      <c r="AL710" s="8"/>
      <c r="AM710" s="7"/>
      <c r="AN710" s="8"/>
      <c r="AO710" s="8"/>
      <c r="AP710" s="8"/>
      <c r="AQ710" s="7"/>
      <c r="AR710" s="8"/>
      <c r="AS710" s="8"/>
      <c r="AT710" s="8"/>
      <c r="AU710" s="8"/>
      <c r="AV710" s="8"/>
      <c r="AW710" s="8"/>
      <c r="AX710" s="7"/>
      <c r="AY710" s="8"/>
      <c r="AZ710" s="8"/>
      <c r="BA710" s="8"/>
      <c r="BB710" s="8"/>
      <c r="BC710" s="8"/>
      <c r="BD710" s="8"/>
      <c r="BE710" s="8"/>
      <c r="BF710" s="8"/>
      <c r="BG710" s="8"/>
      <c r="BH710" s="8"/>
      <c r="BI710" s="8"/>
      <c r="BJ710" s="8"/>
      <c r="BK710" s="8"/>
      <c r="BL710" s="8"/>
      <c r="BM710" s="8"/>
      <c r="BN710" s="8"/>
      <c r="BO710" s="8"/>
      <c r="BP710" s="7"/>
      <c r="BQ710" s="8"/>
      <c r="BR710" s="8"/>
      <c r="BS710" s="7"/>
      <c r="BT710" s="8"/>
      <c r="BU710" s="8"/>
      <c r="BV710" s="2"/>
      <c r="BW710" s="2"/>
      <c r="BX710" s="2"/>
      <c r="BY710" s="2"/>
      <c r="BZ710" s="2"/>
      <c r="CA710" s="2"/>
      <c r="CB710" s="2"/>
      <c r="CC710" s="2"/>
      <c r="CD710" s="2"/>
      <c r="CE710" s="2"/>
      <c r="CF710" s="2"/>
      <c r="CG710" s="2"/>
    </row>
    <row r="711" spans="1:85" s="9" customFormat="1" x14ac:dyDescent="0.25">
      <c r="A711" s="2"/>
      <c r="B711" s="3"/>
      <c r="C711" s="4"/>
      <c r="D711" s="5"/>
      <c r="E711" s="5"/>
      <c r="F711" s="4"/>
      <c r="G711" s="6"/>
      <c r="H711" s="6"/>
      <c r="I711" s="2"/>
      <c r="J711" s="2"/>
      <c r="K711" s="2"/>
      <c r="L711" s="6"/>
      <c r="M711" s="2"/>
      <c r="N711" s="2"/>
      <c r="O711" s="6"/>
      <c r="P711" s="2"/>
      <c r="Q711" s="2"/>
      <c r="R711" s="6"/>
      <c r="S711" s="2"/>
      <c r="T711" s="2"/>
      <c r="U711" s="2"/>
      <c r="V711" s="7"/>
      <c r="W711" s="7"/>
      <c r="X711" s="8"/>
      <c r="Y711" s="8"/>
      <c r="Z711" s="8"/>
      <c r="AA711" s="8"/>
      <c r="AB711" s="8"/>
      <c r="AC711" s="7"/>
      <c r="AD711" s="8"/>
      <c r="AE711" s="8"/>
      <c r="AF711" s="7"/>
      <c r="AG711" s="8"/>
      <c r="AH711" s="8"/>
      <c r="AI711" s="8"/>
      <c r="AJ711" s="8"/>
      <c r="AK711" s="8"/>
      <c r="AL711" s="8"/>
      <c r="AM711" s="7"/>
      <c r="AN711" s="8"/>
      <c r="AO711" s="8"/>
      <c r="AP711" s="8"/>
      <c r="AQ711" s="7"/>
      <c r="AR711" s="8"/>
      <c r="AS711" s="8"/>
      <c r="AT711" s="8"/>
      <c r="AU711" s="8"/>
      <c r="AV711" s="8"/>
      <c r="AW711" s="8"/>
      <c r="AX711" s="7"/>
      <c r="AY711" s="8"/>
      <c r="AZ711" s="8"/>
      <c r="BA711" s="8"/>
      <c r="BB711" s="8"/>
      <c r="BC711" s="8"/>
      <c r="BD711" s="8"/>
      <c r="BE711" s="8"/>
      <c r="BF711" s="8"/>
      <c r="BG711" s="8"/>
      <c r="BH711" s="8"/>
      <c r="BI711" s="8"/>
      <c r="BJ711" s="8"/>
      <c r="BK711" s="8"/>
      <c r="BL711" s="8"/>
      <c r="BM711" s="8"/>
      <c r="BN711" s="8"/>
      <c r="BO711" s="8"/>
      <c r="BP711" s="7"/>
      <c r="BQ711" s="8"/>
      <c r="BR711" s="8"/>
      <c r="BS711" s="7"/>
      <c r="BT711" s="8"/>
      <c r="BU711" s="8"/>
      <c r="BV711" s="2"/>
      <c r="BW711" s="2"/>
      <c r="BX711" s="2"/>
      <c r="BY711" s="2"/>
      <c r="BZ711" s="2"/>
      <c r="CA711" s="2"/>
      <c r="CB711" s="2"/>
      <c r="CC711" s="2"/>
      <c r="CD711" s="2"/>
      <c r="CE711" s="2"/>
      <c r="CF711" s="2"/>
      <c r="CG711" s="2"/>
    </row>
    <row r="712" spans="1:85" s="9" customFormat="1" x14ac:dyDescent="0.25">
      <c r="A712" s="2"/>
      <c r="B712" s="3"/>
      <c r="C712" s="4"/>
      <c r="D712" s="5"/>
      <c r="E712" s="5"/>
      <c r="F712" s="4"/>
      <c r="G712" s="6"/>
      <c r="H712" s="6"/>
      <c r="I712" s="2"/>
      <c r="J712" s="2"/>
      <c r="K712" s="2"/>
      <c r="L712" s="6"/>
      <c r="M712" s="2"/>
      <c r="N712" s="2"/>
      <c r="O712" s="6"/>
      <c r="P712" s="2"/>
      <c r="Q712" s="2"/>
      <c r="R712" s="6"/>
      <c r="S712" s="2"/>
      <c r="T712" s="2"/>
      <c r="U712" s="2"/>
      <c r="V712" s="7"/>
      <c r="W712" s="7"/>
      <c r="X712" s="8"/>
      <c r="Y712" s="8"/>
      <c r="Z712" s="8"/>
      <c r="AA712" s="8"/>
      <c r="AB712" s="8"/>
      <c r="AC712" s="7"/>
      <c r="AD712" s="8"/>
      <c r="AE712" s="8"/>
      <c r="AF712" s="7"/>
      <c r="AG712" s="8"/>
      <c r="AH712" s="8"/>
      <c r="AI712" s="8"/>
      <c r="AJ712" s="8"/>
      <c r="AK712" s="8"/>
      <c r="AL712" s="8"/>
      <c r="AM712" s="7"/>
      <c r="AN712" s="8"/>
      <c r="AO712" s="8"/>
      <c r="AP712" s="8"/>
      <c r="AQ712" s="7"/>
      <c r="AR712" s="8"/>
      <c r="AS712" s="8"/>
      <c r="AT712" s="8"/>
      <c r="AU712" s="8"/>
      <c r="AV712" s="8"/>
      <c r="AW712" s="8"/>
      <c r="AX712" s="7"/>
      <c r="AY712" s="8"/>
      <c r="AZ712" s="8"/>
      <c r="BA712" s="8"/>
      <c r="BB712" s="8"/>
      <c r="BC712" s="8"/>
      <c r="BD712" s="8"/>
      <c r="BE712" s="8"/>
      <c r="BF712" s="8"/>
      <c r="BG712" s="8"/>
      <c r="BH712" s="8"/>
      <c r="BI712" s="8"/>
      <c r="BJ712" s="8"/>
      <c r="BK712" s="8"/>
      <c r="BL712" s="8"/>
      <c r="BM712" s="8"/>
      <c r="BN712" s="8"/>
      <c r="BO712" s="8"/>
      <c r="BP712" s="7"/>
      <c r="BQ712" s="8"/>
      <c r="BR712" s="8"/>
      <c r="BS712" s="7"/>
      <c r="BT712" s="8"/>
      <c r="BU712" s="8"/>
      <c r="BV712" s="2"/>
      <c r="BW712" s="2"/>
      <c r="BX712" s="2"/>
      <c r="BY712" s="2"/>
      <c r="BZ712" s="2"/>
      <c r="CA712" s="2"/>
      <c r="CB712" s="2"/>
      <c r="CC712" s="2"/>
      <c r="CD712" s="2"/>
      <c r="CE712" s="2"/>
      <c r="CF712" s="2"/>
      <c r="CG712" s="2"/>
    </row>
    <row r="713" spans="1:85" s="9" customFormat="1" x14ac:dyDescent="0.25">
      <c r="A713" s="2"/>
      <c r="B713" s="3"/>
      <c r="C713" s="4"/>
      <c r="D713" s="5"/>
      <c r="E713" s="5"/>
      <c r="F713" s="4"/>
      <c r="G713" s="6"/>
      <c r="H713" s="6"/>
      <c r="I713" s="2"/>
      <c r="J713" s="2"/>
      <c r="K713" s="2"/>
      <c r="L713" s="6"/>
      <c r="M713" s="2"/>
      <c r="N713" s="2"/>
      <c r="O713" s="6"/>
      <c r="P713" s="2"/>
      <c r="Q713" s="2"/>
      <c r="R713" s="6"/>
      <c r="S713" s="2"/>
      <c r="T713" s="2"/>
      <c r="U713" s="2"/>
      <c r="V713" s="7"/>
      <c r="W713" s="7"/>
      <c r="X713" s="8"/>
      <c r="Y713" s="8"/>
      <c r="Z713" s="8"/>
      <c r="AA713" s="8"/>
      <c r="AB713" s="8"/>
      <c r="AC713" s="7"/>
      <c r="AD713" s="8"/>
      <c r="AE713" s="8"/>
      <c r="AF713" s="7"/>
      <c r="AG713" s="8"/>
      <c r="AH713" s="8"/>
      <c r="AI713" s="8"/>
      <c r="AJ713" s="8"/>
      <c r="AK713" s="8"/>
      <c r="AL713" s="8"/>
      <c r="AM713" s="7"/>
      <c r="AN713" s="8"/>
      <c r="AO713" s="8"/>
      <c r="AP713" s="8"/>
      <c r="AQ713" s="7"/>
      <c r="AR713" s="8"/>
      <c r="AS713" s="8"/>
      <c r="AT713" s="8"/>
      <c r="AU713" s="8"/>
      <c r="AV713" s="8"/>
      <c r="AW713" s="8"/>
      <c r="AX713" s="7"/>
      <c r="AY713" s="8"/>
      <c r="AZ713" s="8"/>
      <c r="BA713" s="8"/>
      <c r="BB713" s="8"/>
      <c r="BC713" s="8"/>
      <c r="BD713" s="8"/>
      <c r="BE713" s="8"/>
      <c r="BF713" s="8"/>
      <c r="BG713" s="8"/>
      <c r="BH713" s="8"/>
      <c r="BI713" s="8"/>
      <c r="BJ713" s="8"/>
      <c r="BK713" s="8"/>
      <c r="BL713" s="8"/>
      <c r="BM713" s="8"/>
      <c r="BN713" s="8"/>
      <c r="BO713" s="8"/>
      <c r="BP713" s="7"/>
      <c r="BQ713" s="8"/>
      <c r="BR713" s="8"/>
      <c r="BS713" s="7"/>
      <c r="BT713" s="8"/>
      <c r="BU713" s="8"/>
      <c r="BV713" s="2"/>
      <c r="BW713" s="2"/>
      <c r="BX713" s="2"/>
      <c r="BY713" s="2"/>
      <c r="BZ713" s="2"/>
      <c r="CA713" s="2"/>
      <c r="CB713" s="2"/>
      <c r="CC713" s="2"/>
      <c r="CD713" s="2"/>
      <c r="CE713" s="2"/>
      <c r="CF713" s="2"/>
      <c r="CG713" s="2"/>
    </row>
    <row r="714" spans="1:85" s="9" customFormat="1" x14ac:dyDescent="0.25">
      <c r="A714" s="2"/>
      <c r="B714" s="3"/>
      <c r="C714" s="4"/>
      <c r="D714" s="5"/>
      <c r="E714" s="5"/>
      <c r="F714" s="4"/>
      <c r="G714" s="6"/>
      <c r="H714" s="6"/>
      <c r="I714" s="2"/>
      <c r="J714" s="2"/>
      <c r="K714" s="2"/>
      <c r="L714" s="6"/>
      <c r="M714" s="2"/>
      <c r="N714" s="2"/>
      <c r="O714" s="6"/>
      <c r="P714" s="2"/>
      <c r="Q714" s="2"/>
      <c r="R714" s="6"/>
      <c r="S714" s="2"/>
      <c r="T714" s="2"/>
      <c r="U714" s="2"/>
      <c r="V714" s="7"/>
      <c r="W714" s="7"/>
      <c r="X714" s="8"/>
      <c r="Y714" s="8"/>
      <c r="Z714" s="8"/>
      <c r="AA714" s="8"/>
      <c r="AB714" s="8"/>
      <c r="AC714" s="7"/>
      <c r="AD714" s="8"/>
      <c r="AE714" s="8"/>
      <c r="AF714" s="7"/>
      <c r="AG714" s="8"/>
      <c r="AH714" s="8"/>
      <c r="AI714" s="8"/>
      <c r="AJ714" s="8"/>
      <c r="AK714" s="8"/>
      <c r="AL714" s="8"/>
      <c r="AM714" s="7"/>
      <c r="AN714" s="8"/>
      <c r="AO714" s="8"/>
      <c r="AP714" s="8"/>
      <c r="AQ714" s="7"/>
      <c r="AR714" s="8"/>
      <c r="AS714" s="8"/>
      <c r="AT714" s="8"/>
      <c r="AU714" s="8"/>
      <c r="AV714" s="8"/>
      <c r="AW714" s="8"/>
      <c r="AX714" s="7"/>
      <c r="AY714" s="8"/>
      <c r="AZ714" s="8"/>
      <c r="BA714" s="8"/>
      <c r="BB714" s="8"/>
      <c r="BC714" s="8"/>
      <c r="BD714" s="8"/>
      <c r="BE714" s="8"/>
      <c r="BF714" s="8"/>
      <c r="BG714" s="8"/>
      <c r="BH714" s="8"/>
      <c r="BI714" s="8"/>
      <c r="BJ714" s="8"/>
      <c r="BK714" s="8"/>
      <c r="BL714" s="8"/>
      <c r="BM714" s="8"/>
      <c r="BN714" s="8"/>
      <c r="BO714" s="8"/>
      <c r="BP714" s="7"/>
      <c r="BQ714" s="8"/>
      <c r="BR714" s="8"/>
      <c r="BS714" s="7"/>
      <c r="BT714" s="8"/>
      <c r="BU714" s="8"/>
      <c r="BV714" s="2"/>
      <c r="BW714" s="2"/>
      <c r="BX714" s="2"/>
      <c r="BY714" s="2"/>
      <c r="BZ714" s="2"/>
      <c r="CA714" s="2"/>
      <c r="CB714" s="2"/>
      <c r="CC714" s="2"/>
      <c r="CD714" s="2"/>
      <c r="CE714" s="2"/>
      <c r="CF714" s="2"/>
      <c r="CG714" s="2"/>
    </row>
    <row r="715" spans="1:85" s="9" customFormat="1" x14ac:dyDescent="0.25">
      <c r="A715" s="2"/>
      <c r="B715" s="3"/>
      <c r="C715" s="4"/>
      <c r="D715" s="5"/>
      <c r="E715" s="5"/>
      <c r="F715" s="4"/>
      <c r="G715" s="6"/>
      <c r="H715" s="6"/>
      <c r="I715" s="2"/>
      <c r="J715" s="2"/>
      <c r="K715" s="2"/>
      <c r="L715" s="6"/>
      <c r="M715" s="2"/>
      <c r="N715" s="2"/>
      <c r="O715" s="6"/>
      <c r="P715" s="2"/>
      <c r="Q715" s="2"/>
      <c r="R715" s="6"/>
      <c r="S715" s="2"/>
      <c r="T715" s="2"/>
      <c r="U715" s="2"/>
      <c r="V715" s="7"/>
      <c r="W715" s="7"/>
      <c r="X715" s="8"/>
      <c r="Y715" s="8"/>
      <c r="Z715" s="8"/>
      <c r="AA715" s="8"/>
      <c r="AB715" s="8"/>
      <c r="AC715" s="7"/>
      <c r="AD715" s="8"/>
      <c r="AE715" s="8"/>
      <c r="AF715" s="7"/>
      <c r="AG715" s="8"/>
      <c r="AH715" s="8"/>
      <c r="AI715" s="8"/>
      <c r="AJ715" s="8"/>
      <c r="AK715" s="8"/>
      <c r="AL715" s="8"/>
      <c r="AM715" s="7"/>
      <c r="AN715" s="8"/>
      <c r="AO715" s="8"/>
      <c r="AP715" s="8"/>
      <c r="AQ715" s="7"/>
      <c r="AR715" s="8"/>
      <c r="AS715" s="8"/>
      <c r="AT715" s="8"/>
      <c r="AU715" s="8"/>
      <c r="AV715" s="8"/>
      <c r="AW715" s="8"/>
      <c r="AX715" s="7"/>
      <c r="AY715" s="8"/>
      <c r="AZ715" s="8"/>
      <c r="BA715" s="8"/>
      <c r="BB715" s="8"/>
      <c r="BC715" s="8"/>
      <c r="BD715" s="8"/>
      <c r="BE715" s="8"/>
      <c r="BF715" s="8"/>
      <c r="BG715" s="8"/>
      <c r="BH715" s="8"/>
      <c r="BI715" s="8"/>
      <c r="BJ715" s="8"/>
      <c r="BK715" s="8"/>
      <c r="BL715" s="8"/>
      <c r="BM715" s="8"/>
      <c r="BN715" s="8"/>
      <c r="BO715" s="8"/>
      <c r="BP715" s="7"/>
      <c r="BQ715" s="8"/>
      <c r="BR715" s="8"/>
      <c r="BS715" s="7"/>
      <c r="BT715" s="8"/>
      <c r="BU715" s="8"/>
      <c r="BV715" s="2"/>
      <c r="BW715" s="2"/>
      <c r="BX715" s="2"/>
      <c r="BY715" s="2"/>
      <c r="BZ715" s="2"/>
      <c r="CA715" s="2"/>
      <c r="CB715" s="2"/>
      <c r="CC715" s="2"/>
      <c r="CD715" s="2"/>
      <c r="CE715" s="2"/>
      <c r="CF715" s="2"/>
      <c r="CG715" s="2"/>
    </row>
    <row r="716" spans="1:85" s="9" customFormat="1" x14ac:dyDescent="0.25">
      <c r="A716" s="2"/>
      <c r="B716" s="3"/>
      <c r="C716" s="4"/>
      <c r="D716" s="5"/>
      <c r="E716" s="5"/>
      <c r="F716" s="4"/>
      <c r="G716" s="6"/>
      <c r="H716" s="6"/>
      <c r="I716" s="2"/>
      <c r="J716" s="2"/>
      <c r="K716" s="2"/>
      <c r="L716" s="6"/>
      <c r="M716" s="2"/>
      <c r="N716" s="2"/>
      <c r="O716" s="6"/>
      <c r="P716" s="2"/>
      <c r="Q716" s="2"/>
      <c r="R716" s="6"/>
      <c r="S716" s="2"/>
      <c r="T716" s="2"/>
      <c r="U716" s="2"/>
      <c r="V716" s="7"/>
      <c r="W716" s="7"/>
      <c r="X716" s="8"/>
      <c r="Y716" s="8"/>
      <c r="Z716" s="8"/>
      <c r="AA716" s="8"/>
      <c r="AB716" s="8"/>
      <c r="AC716" s="7"/>
      <c r="AD716" s="8"/>
      <c r="AE716" s="8"/>
      <c r="AF716" s="7"/>
      <c r="AG716" s="8"/>
      <c r="AH716" s="8"/>
      <c r="AI716" s="8"/>
      <c r="AJ716" s="8"/>
      <c r="AK716" s="8"/>
      <c r="AL716" s="8"/>
      <c r="AM716" s="7"/>
      <c r="AN716" s="8"/>
      <c r="AO716" s="8"/>
      <c r="AP716" s="8"/>
      <c r="AQ716" s="7"/>
      <c r="AR716" s="8"/>
      <c r="AS716" s="8"/>
      <c r="AT716" s="8"/>
      <c r="AU716" s="8"/>
      <c r="AV716" s="8"/>
      <c r="AW716" s="8"/>
      <c r="AX716" s="7"/>
      <c r="AY716" s="8"/>
      <c r="AZ716" s="8"/>
      <c r="BA716" s="8"/>
      <c r="BB716" s="8"/>
      <c r="BC716" s="8"/>
      <c r="BD716" s="8"/>
      <c r="BE716" s="8"/>
      <c r="BF716" s="8"/>
      <c r="BG716" s="8"/>
      <c r="BH716" s="8"/>
      <c r="BI716" s="8"/>
      <c r="BJ716" s="8"/>
      <c r="BK716" s="8"/>
      <c r="BL716" s="8"/>
      <c r="BM716" s="8"/>
      <c r="BN716" s="8"/>
      <c r="BO716" s="8"/>
      <c r="BP716" s="7"/>
      <c r="BQ716" s="8"/>
      <c r="BR716" s="8"/>
      <c r="BS716" s="7"/>
      <c r="BT716" s="8"/>
      <c r="BU716" s="8"/>
      <c r="BV716" s="2"/>
      <c r="BW716" s="2"/>
      <c r="BX716" s="2"/>
      <c r="BY716" s="2"/>
      <c r="BZ716" s="2"/>
      <c r="CA716" s="2"/>
      <c r="CB716" s="2"/>
      <c r="CC716" s="2"/>
      <c r="CD716" s="2"/>
      <c r="CE716" s="2"/>
      <c r="CF716" s="2"/>
      <c r="CG716" s="2"/>
    </row>
    <row r="717" spans="1:85" s="9" customFormat="1" x14ac:dyDescent="0.25">
      <c r="A717" s="2"/>
      <c r="B717" s="3"/>
      <c r="C717" s="4"/>
      <c r="D717" s="5"/>
      <c r="E717" s="5"/>
      <c r="F717" s="4"/>
      <c r="G717" s="6"/>
      <c r="H717" s="6"/>
      <c r="I717" s="2"/>
      <c r="J717" s="2"/>
      <c r="K717" s="2"/>
      <c r="L717" s="6"/>
      <c r="M717" s="2"/>
      <c r="N717" s="2"/>
      <c r="O717" s="6"/>
      <c r="P717" s="2"/>
      <c r="Q717" s="2"/>
      <c r="R717" s="6"/>
      <c r="S717" s="2"/>
      <c r="T717" s="2"/>
      <c r="U717" s="2"/>
      <c r="V717" s="7"/>
      <c r="W717" s="7"/>
      <c r="X717" s="8"/>
      <c r="Y717" s="8"/>
      <c r="Z717" s="8"/>
      <c r="AA717" s="8"/>
      <c r="AB717" s="8"/>
      <c r="AC717" s="7"/>
      <c r="AD717" s="8"/>
      <c r="AE717" s="8"/>
      <c r="AF717" s="7"/>
      <c r="AG717" s="8"/>
      <c r="AH717" s="8"/>
      <c r="AI717" s="8"/>
      <c r="AJ717" s="8"/>
      <c r="AK717" s="8"/>
      <c r="AL717" s="8"/>
      <c r="AM717" s="7"/>
      <c r="AN717" s="8"/>
      <c r="AO717" s="8"/>
      <c r="AP717" s="8"/>
      <c r="AQ717" s="7"/>
      <c r="AR717" s="8"/>
      <c r="AS717" s="8"/>
      <c r="AT717" s="8"/>
      <c r="AU717" s="8"/>
      <c r="AV717" s="8"/>
      <c r="AW717" s="8"/>
      <c r="AX717" s="7"/>
      <c r="AY717" s="8"/>
      <c r="AZ717" s="8"/>
      <c r="BA717" s="8"/>
      <c r="BB717" s="8"/>
      <c r="BC717" s="8"/>
      <c r="BD717" s="8"/>
      <c r="BE717" s="8"/>
      <c r="BF717" s="8"/>
      <c r="BG717" s="8"/>
      <c r="BH717" s="8"/>
      <c r="BI717" s="8"/>
      <c r="BJ717" s="8"/>
      <c r="BK717" s="8"/>
      <c r="BL717" s="8"/>
      <c r="BM717" s="8"/>
      <c r="BN717" s="8"/>
      <c r="BO717" s="8"/>
      <c r="BP717" s="7"/>
      <c r="BQ717" s="8"/>
      <c r="BR717" s="8"/>
      <c r="BS717" s="7"/>
      <c r="BT717" s="8"/>
      <c r="BU717" s="8"/>
      <c r="BV717" s="2"/>
      <c r="BW717" s="2"/>
      <c r="BX717" s="2"/>
      <c r="BY717" s="2"/>
      <c r="BZ717" s="2"/>
      <c r="CA717" s="2"/>
      <c r="CB717" s="2"/>
      <c r="CC717" s="2"/>
      <c r="CD717" s="2"/>
      <c r="CE717" s="2"/>
      <c r="CF717" s="2"/>
      <c r="CG717" s="2"/>
    </row>
    <row r="718" spans="1:85" s="9" customFormat="1" x14ac:dyDescent="0.25">
      <c r="A718" s="2"/>
      <c r="B718" s="3"/>
      <c r="C718" s="4"/>
      <c r="D718" s="5"/>
      <c r="E718" s="5"/>
      <c r="F718" s="4"/>
      <c r="G718" s="6"/>
      <c r="H718" s="6"/>
      <c r="I718" s="2"/>
      <c r="J718" s="2"/>
      <c r="K718" s="2"/>
      <c r="L718" s="6"/>
      <c r="M718" s="2"/>
      <c r="N718" s="2"/>
      <c r="O718" s="6"/>
      <c r="P718" s="2"/>
      <c r="Q718" s="2"/>
      <c r="R718" s="6"/>
      <c r="S718" s="2"/>
      <c r="T718" s="2"/>
      <c r="U718" s="2"/>
      <c r="V718" s="7"/>
      <c r="W718" s="7"/>
      <c r="X718" s="8"/>
      <c r="Y718" s="8"/>
      <c r="Z718" s="8"/>
      <c r="AA718" s="8"/>
      <c r="AB718" s="8"/>
      <c r="AC718" s="7"/>
      <c r="AD718" s="8"/>
      <c r="AE718" s="8"/>
      <c r="AF718" s="7"/>
      <c r="AG718" s="8"/>
      <c r="AH718" s="8"/>
      <c r="AI718" s="8"/>
      <c r="AJ718" s="8"/>
      <c r="AK718" s="8"/>
      <c r="AL718" s="8"/>
      <c r="AM718" s="7"/>
      <c r="AN718" s="8"/>
      <c r="AO718" s="8"/>
      <c r="AP718" s="8"/>
      <c r="AQ718" s="7"/>
      <c r="AR718" s="8"/>
      <c r="AS718" s="8"/>
      <c r="AT718" s="8"/>
      <c r="AU718" s="8"/>
      <c r="AV718" s="8"/>
      <c r="AW718" s="8"/>
      <c r="AX718" s="7"/>
      <c r="AY718" s="8"/>
      <c r="AZ718" s="8"/>
      <c r="BA718" s="8"/>
      <c r="BB718" s="8"/>
      <c r="BC718" s="8"/>
      <c r="BD718" s="8"/>
      <c r="BE718" s="8"/>
      <c r="BF718" s="8"/>
      <c r="BG718" s="8"/>
      <c r="BH718" s="8"/>
      <c r="BI718" s="8"/>
      <c r="BJ718" s="8"/>
      <c r="BK718" s="8"/>
      <c r="BL718" s="8"/>
      <c r="BM718" s="8"/>
      <c r="BN718" s="8"/>
      <c r="BO718" s="8"/>
      <c r="BP718" s="7"/>
      <c r="BQ718" s="8"/>
      <c r="BR718" s="8"/>
      <c r="BS718" s="7"/>
      <c r="BT718" s="8"/>
      <c r="BU718" s="8"/>
      <c r="BV718" s="2"/>
      <c r="BW718" s="2"/>
      <c r="BX718" s="2"/>
      <c r="BY718" s="2"/>
      <c r="BZ718" s="2"/>
      <c r="CA718" s="2"/>
      <c r="CB718" s="2"/>
      <c r="CC718" s="2"/>
      <c r="CD718" s="2"/>
      <c r="CE718" s="2"/>
      <c r="CF718" s="2"/>
      <c r="CG718" s="2"/>
    </row>
    <row r="719" spans="1:85" s="9" customFormat="1" x14ac:dyDescent="0.25">
      <c r="A719" s="2"/>
      <c r="B719" s="3"/>
      <c r="C719" s="4"/>
      <c r="D719" s="5"/>
      <c r="E719" s="5"/>
      <c r="F719" s="4"/>
      <c r="G719" s="6"/>
      <c r="H719" s="6"/>
      <c r="I719" s="2"/>
      <c r="J719" s="2"/>
      <c r="K719" s="2"/>
      <c r="L719" s="6"/>
      <c r="M719" s="2"/>
      <c r="N719" s="2"/>
      <c r="O719" s="6"/>
      <c r="P719" s="2"/>
      <c r="Q719" s="2"/>
      <c r="R719" s="6"/>
      <c r="S719" s="2"/>
      <c r="T719" s="2"/>
      <c r="U719" s="2"/>
      <c r="V719" s="7"/>
      <c r="W719" s="7"/>
      <c r="X719" s="8"/>
      <c r="Y719" s="8"/>
      <c r="Z719" s="8"/>
      <c r="AA719" s="8"/>
      <c r="AB719" s="8"/>
      <c r="AC719" s="7"/>
      <c r="AD719" s="8"/>
      <c r="AE719" s="8"/>
      <c r="AF719" s="7"/>
      <c r="AG719" s="8"/>
      <c r="AH719" s="8"/>
      <c r="AI719" s="8"/>
      <c r="AJ719" s="8"/>
      <c r="AK719" s="8"/>
      <c r="AL719" s="8"/>
      <c r="AM719" s="7"/>
      <c r="AN719" s="8"/>
      <c r="AO719" s="8"/>
      <c r="AP719" s="8"/>
      <c r="AQ719" s="7"/>
      <c r="AR719" s="8"/>
      <c r="AS719" s="8"/>
      <c r="AT719" s="8"/>
      <c r="AU719" s="8"/>
      <c r="AV719" s="8"/>
      <c r="AW719" s="8"/>
      <c r="AX719" s="7"/>
      <c r="AY719" s="8"/>
      <c r="AZ719" s="8"/>
      <c r="BA719" s="8"/>
      <c r="BB719" s="8"/>
      <c r="BC719" s="8"/>
      <c r="BD719" s="8"/>
      <c r="BE719" s="8"/>
      <c r="BF719" s="8"/>
      <c r="BG719" s="8"/>
      <c r="BH719" s="8"/>
      <c r="BI719" s="8"/>
      <c r="BJ719" s="8"/>
      <c r="BK719" s="8"/>
      <c r="BL719" s="8"/>
      <c r="BM719" s="8"/>
      <c r="BN719" s="8"/>
      <c r="BO719" s="8"/>
      <c r="BP719" s="7"/>
      <c r="BQ719" s="8"/>
      <c r="BR719" s="8"/>
      <c r="BS719" s="7"/>
      <c r="BT719" s="8"/>
      <c r="BU719" s="8"/>
      <c r="BV719" s="2"/>
      <c r="BW719" s="2"/>
      <c r="BX719" s="2"/>
      <c r="BY719" s="2"/>
      <c r="BZ719" s="2"/>
      <c r="CA719" s="2"/>
      <c r="CB719" s="2"/>
      <c r="CC719" s="2"/>
      <c r="CD719" s="2"/>
      <c r="CE719" s="2"/>
      <c r="CF719" s="2"/>
      <c r="CG719" s="2"/>
    </row>
    <row r="720" spans="1:85" s="9" customFormat="1" x14ac:dyDescent="0.25">
      <c r="A720" s="2"/>
      <c r="B720" s="3"/>
      <c r="C720" s="4"/>
      <c r="D720" s="5"/>
      <c r="E720" s="5"/>
      <c r="F720" s="4"/>
      <c r="G720" s="6"/>
      <c r="H720" s="6"/>
      <c r="I720" s="2"/>
      <c r="J720" s="2"/>
      <c r="K720" s="2"/>
      <c r="L720" s="6"/>
      <c r="M720" s="2"/>
      <c r="N720" s="2"/>
      <c r="O720" s="6"/>
      <c r="P720" s="2"/>
      <c r="Q720" s="2"/>
      <c r="R720" s="6"/>
      <c r="S720" s="2"/>
      <c r="T720" s="2"/>
      <c r="U720" s="2"/>
      <c r="V720" s="7"/>
      <c r="W720" s="7"/>
      <c r="X720" s="8"/>
      <c r="Y720" s="8"/>
      <c r="Z720" s="8"/>
      <c r="AA720" s="8"/>
      <c r="AB720" s="8"/>
      <c r="AC720" s="7"/>
      <c r="AD720" s="8"/>
      <c r="AE720" s="8"/>
      <c r="AF720" s="7"/>
      <c r="AG720" s="8"/>
      <c r="AH720" s="8"/>
      <c r="AI720" s="8"/>
      <c r="AJ720" s="8"/>
      <c r="AK720" s="8"/>
      <c r="AL720" s="8"/>
      <c r="AM720" s="7"/>
      <c r="AN720" s="8"/>
      <c r="AO720" s="8"/>
      <c r="AP720" s="8"/>
      <c r="AQ720" s="7"/>
      <c r="AR720" s="8"/>
      <c r="AS720" s="8"/>
      <c r="AT720" s="8"/>
      <c r="AU720" s="8"/>
      <c r="AV720" s="8"/>
      <c r="AW720" s="8"/>
      <c r="AX720" s="7"/>
      <c r="AY720" s="8"/>
      <c r="AZ720" s="8"/>
      <c r="BA720" s="8"/>
      <c r="BB720" s="8"/>
      <c r="BC720" s="8"/>
      <c r="BD720" s="8"/>
      <c r="BE720" s="8"/>
      <c r="BF720" s="8"/>
      <c r="BG720" s="8"/>
      <c r="BH720" s="8"/>
      <c r="BI720" s="8"/>
      <c r="BJ720" s="8"/>
      <c r="BK720" s="8"/>
      <c r="BL720" s="8"/>
      <c r="BM720" s="8"/>
      <c r="BN720" s="8"/>
      <c r="BO720" s="8"/>
      <c r="BP720" s="7"/>
      <c r="BQ720" s="8"/>
      <c r="BR720" s="8"/>
      <c r="BS720" s="7"/>
      <c r="BT720" s="8"/>
      <c r="BU720" s="8"/>
      <c r="BV720" s="2"/>
      <c r="BW720" s="2"/>
      <c r="BX720" s="2"/>
      <c r="BY720" s="2"/>
      <c r="BZ720" s="2"/>
      <c r="CA720" s="2"/>
      <c r="CB720" s="2"/>
      <c r="CC720" s="2"/>
      <c r="CD720" s="2"/>
      <c r="CE720" s="2"/>
      <c r="CF720" s="2"/>
      <c r="CG720" s="2"/>
    </row>
    <row r="721" spans="1:85" s="9" customFormat="1" x14ac:dyDescent="0.25">
      <c r="A721" s="2"/>
      <c r="B721" s="3"/>
      <c r="C721" s="4"/>
      <c r="D721" s="5"/>
      <c r="E721" s="5"/>
      <c r="F721" s="4"/>
      <c r="G721" s="6"/>
      <c r="H721" s="6"/>
      <c r="I721" s="2"/>
      <c r="J721" s="2"/>
      <c r="K721" s="2"/>
      <c r="L721" s="6"/>
      <c r="M721" s="2"/>
      <c r="N721" s="2"/>
      <c r="O721" s="6"/>
      <c r="P721" s="2"/>
      <c r="Q721" s="2"/>
      <c r="R721" s="6"/>
      <c r="S721" s="2"/>
      <c r="T721" s="2"/>
      <c r="U721" s="2"/>
      <c r="V721" s="7"/>
      <c r="W721" s="7"/>
      <c r="X721" s="8"/>
      <c r="Y721" s="8"/>
      <c r="Z721" s="8"/>
      <c r="AA721" s="8"/>
      <c r="AB721" s="8"/>
      <c r="AC721" s="7"/>
      <c r="AD721" s="8"/>
      <c r="AE721" s="8"/>
      <c r="AF721" s="7"/>
      <c r="AG721" s="8"/>
      <c r="AH721" s="8"/>
      <c r="AI721" s="8"/>
      <c r="AJ721" s="8"/>
      <c r="AK721" s="8"/>
      <c r="AL721" s="8"/>
      <c r="AM721" s="7"/>
      <c r="AN721" s="8"/>
      <c r="AO721" s="8"/>
      <c r="AP721" s="8"/>
      <c r="AQ721" s="7"/>
      <c r="AR721" s="8"/>
      <c r="AS721" s="8"/>
      <c r="AT721" s="8"/>
      <c r="AU721" s="8"/>
      <c r="AV721" s="8"/>
      <c r="AW721" s="8"/>
      <c r="AX721" s="7"/>
      <c r="AY721" s="8"/>
      <c r="AZ721" s="8"/>
      <c r="BA721" s="8"/>
      <c r="BB721" s="8"/>
      <c r="BC721" s="8"/>
      <c r="BD721" s="8"/>
      <c r="BE721" s="8"/>
      <c r="BF721" s="8"/>
      <c r="BG721" s="8"/>
      <c r="BH721" s="8"/>
      <c r="BI721" s="8"/>
      <c r="BJ721" s="8"/>
      <c r="BK721" s="8"/>
      <c r="BL721" s="8"/>
      <c r="BM721" s="8"/>
      <c r="BN721" s="8"/>
      <c r="BO721" s="8"/>
      <c r="BP721" s="7"/>
      <c r="BQ721" s="8"/>
      <c r="BR721" s="8"/>
      <c r="BS721" s="7"/>
      <c r="BT721" s="8"/>
      <c r="BU721" s="8"/>
      <c r="BV721" s="2"/>
      <c r="BW721" s="2"/>
      <c r="BX721" s="2"/>
      <c r="BY721" s="2"/>
      <c r="BZ721" s="2"/>
      <c r="CA721" s="2"/>
      <c r="CB721" s="2"/>
      <c r="CC721" s="2"/>
      <c r="CD721" s="2"/>
      <c r="CE721" s="2"/>
      <c r="CF721" s="2"/>
      <c r="CG721" s="2"/>
    </row>
    <row r="722" spans="1:85" s="9" customFormat="1" x14ac:dyDescent="0.25">
      <c r="A722" s="2"/>
      <c r="B722" s="3"/>
      <c r="C722" s="4"/>
      <c r="D722" s="5"/>
      <c r="E722" s="5"/>
      <c r="F722" s="4"/>
      <c r="G722" s="6"/>
      <c r="H722" s="6"/>
      <c r="I722" s="2"/>
      <c r="J722" s="2"/>
      <c r="K722" s="2"/>
      <c r="L722" s="6"/>
      <c r="M722" s="2"/>
      <c r="N722" s="2"/>
      <c r="O722" s="6"/>
      <c r="P722" s="2"/>
      <c r="Q722" s="2"/>
      <c r="R722" s="6"/>
      <c r="S722" s="2"/>
      <c r="T722" s="2"/>
      <c r="U722" s="2"/>
      <c r="V722" s="7"/>
      <c r="W722" s="7"/>
      <c r="X722" s="8"/>
      <c r="Y722" s="8"/>
      <c r="Z722" s="8"/>
      <c r="AA722" s="8"/>
      <c r="AB722" s="8"/>
      <c r="AC722" s="7"/>
      <c r="AD722" s="8"/>
      <c r="AE722" s="8"/>
      <c r="AF722" s="7"/>
      <c r="AG722" s="8"/>
      <c r="AH722" s="8"/>
      <c r="AI722" s="8"/>
      <c r="AJ722" s="8"/>
      <c r="AK722" s="8"/>
      <c r="AL722" s="8"/>
      <c r="AM722" s="7"/>
      <c r="AN722" s="8"/>
      <c r="AO722" s="8"/>
      <c r="AP722" s="8"/>
      <c r="AQ722" s="7"/>
      <c r="AR722" s="8"/>
      <c r="AS722" s="8"/>
      <c r="AT722" s="8"/>
      <c r="AU722" s="8"/>
      <c r="AV722" s="8"/>
      <c r="AW722" s="8"/>
      <c r="AX722" s="7"/>
      <c r="AY722" s="8"/>
      <c r="AZ722" s="8"/>
      <c r="BA722" s="8"/>
      <c r="BB722" s="8"/>
      <c r="BC722" s="8"/>
      <c r="BD722" s="8"/>
      <c r="BE722" s="8"/>
      <c r="BF722" s="8"/>
      <c r="BG722" s="8"/>
      <c r="BH722" s="8"/>
      <c r="BI722" s="8"/>
      <c r="BJ722" s="8"/>
      <c r="BK722" s="8"/>
      <c r="BL722" s="8"/>
      <c r="BM722" s="8"/>
      <c r="BN722" s="8"/>
      <c r="BO722" s="8"/>
      <c r="BP722" s="7"/>
      <c r="BQ722" s="8"/>
      <c r="BR722" s="8"/>
      <c r="BS722" s="7"/>
      <c r="BT722" s="8"/>
      <c r="BU722" s="8"/>
      <c r="BV722" s="2"/>
      <c r="BW722" s="2"/>
      <c r="BX722" s="2"/>
      <c r="BY722" s="2"/>
      <c r="BZ722" s="2"/>
      <c r="CA722" s="2"/>
      <c r="CB722" s="2"/>
      <c r="CC722" s="2"/>
      <c r="CD722" s="2"/>
      <c r="CE722" s="2"/>
      <c r="CF722" s="2"/>
      <c r="CG722" s="2"/>
    </row>
    <row r="723" spans="1:85" s="9" customFormat="1" x14ac:dyDescent="0.25">
      <c r="A723" s="2"/>
      <c r="B723" s="3"/>
      <c r="C723" s="4"/>
      <c r="D723" s="5"/>
      <c r="E723" s="5"/>
      <c r="F723" s="4"/>
      <c r="G723" s="6"/>
      <c r="H723" s="6"/>
      <c r="I723" s="2"/>
      <c r="J723" s="2"/>
      <c r="K723" s="2"/>
      <c r="L723" s="6"/>
      <c r="M723" s="2"/>
      <c r="N723" s="2"/>
      <c r="O723" s="6"/>
      <c r="P723" s="2"/>
      <c r="Q723" s="2"/>
      <c r="R723" s="6"/>
      <c r="S723" s="2"/>
      <c r="T723" s="2"/>
      <c r="U723" s="2"/>
      <c r="V723" s="7"/>
      <c r="W723" s="7"/>
      <c r="X723" s="8"/>
      <c r="Y723" s="8"/>
      <c r="Z723" s="8"/>
      <c r="AA723" s="8"/>
      <c r="AB723" s="8"/>
      <c r="AC723" s="7"/>
      <c r="AD723" s="8"/>
      <c r="AE723" s="8"/>
      <c r="AF723" s="7"/>
      <c r="AG723" s="8"/>
      <c r="AH723" s="8"/>
      <c r="AI723" s="8"/>
      <c r="AJ723" s="8"/>
      <c r="AK723" s="8"/>
      <c r="AL723" s="8"/>
      <c r="AM723" s="7"/>
      <c r="AN723" s="8"/>
      <c r="AO723" s="8"/>
      <c r="AP723" s="8"/>
      <c r="AQ723" s="7"/>
      <c r="AR723" s="8"/>
      <c r="AS723" s="8"/>
      <c r="AT723" s="8"/>
      <c r="AU723" s="8"/>
      <c r="AV723" s="8"/>
      <c r="AW723" s="8"/>
      <c r="AX723" s="7"/>
      <c r="AY723" s="8"/>
      <c r="AZ723" s="8"/>
      <c r="BA723" s="8"/>
      <c r="BB723" s="8"/>
      <c r="BC723" s="8"/>
      <c r="BD723" s="8"/>
      <c r="BE723" s="8"/>
      <c r="BF723" s="8"/>
      <c r="BG723" s="8"/>
      <c r="BH723" s="8"/>
      <c r="BI723" s="8"/>
      <c r="BJ723" s="8"/>
      <c r="BK723" s="8"/>
      <c r="BL723" s="8"/>
      <c r="BM723" s="8"/>
      <c r="BN723" s="8"/>
      <c r="BO723" s="8"/>
      <c r="BP723" s="7"/>
      <c r="BQ723" s="8"/>
      <c r="BR723" s="8"/>
      <c r="BS723" s="7"/>
      <c r="BT723" s="8"/>
      <c r="BU723" s="8"/>
      <c r="BV723" s="2"/>
      <c r="BW723" s="2"/>
      <c r="BX723" s="2"/>
      <c r="BY723" s="2"/>
      <c r="BZ723" s="2"/>
      <c r="CA723" s="2"/>
      <c r="CB723" s="2"/>
      <c r="CC723" s="2"/>
      <c r="CD723" s="2"/>
      <c r="CE723" s="2"/>
      <c r="CF723" s="2"/>
      <c r="CG723" s="2"/>
    </row>
    <row r="724" spans="1:85" s="9" customFormat="1" x14ac:dyDescent="0.25">
      <c r="A724" s="2"/>
      <c r="B724" s="3"/>
      <c r="C724" s="4"/>
      <c r="D724" s="5"/>
      <c r="E724" s="5"/>
      <c r="F724" s="4"/>
      <c r="G724" s="6"/>
      <c r="H724" s="6"/>
      <c r="I724" s="2"/>
      <c r="J724" s="2"/>
      <c r="K724" s="2"/>
      <c r="L724" s="6"/>
      <c r="M724" s="2"/>
      <c r="N724" s="2"/>
      <c r="O724" s="6"/>
      <c r="P724" s="2"/>
      <c r="Q724" s="2"/>
      <c r="R724" s="6"/>
      <c r="S724" s="2"/>
      <c r="T724" s="2"/>
      <c r="U724" s="2"/>
      <c r="V724" s="7"/>
      <c r="W724" s="7"/>
      <c r="X724" s="8"/>
      <c r="Y724" s="8"/>
      <c r="Z724" s="8"/>
      <c r="AA724" s="8"/>
      <c r="AB724" s="8"/>
      <c r="AC724" s="7"/>
      <c r="AD724" s="8"/>
      <c r="AE724" s="8"/>
      <c r="AF724" s="7"/>
      <c r="AG724" s="8"/>
      <c r="AH724" s="8"/>
      <c r="AI724" s="8"/>
      <c r="AJ724" s="8"/>
      <c r="AK724" s="8"/>
      <c r="AL724" s="8"/>
      <c r="AM724" s="7"/>
      <c r="AN724" s="8"/>
      <c r="AO724" s="8"/>
      <c r="AP724" s="8"/>
      <c r="AQ724" s="7"/>
      <c r="AR724" s="8"/>
      <c r="AS724" s="8"/>
      <c r="AT724" s="8"/>
      <c r="AU724" s="8"/>
      <c r="AV724" s="8"/>
      <c r="AW724" s="8"/>
      <c r="AX724" s="7"/>
      <c r="AY724" s="8"/>
      <c r="AZ724" s="8"/>
      <c r="BA724" s="8"/>
      <c r="BB724" s="8"/>
      <c r="BC724" s="8"/>
      <c r="BD724" s="8"/>
      <c r="BE724" s="8"/>
      <c r="BF724" s="8"/>
      <c r="BG724" s="8"/>
      <c r="BH724" s="8"/>
      <c r="BI724" s="8"/>
      <c r="BJ724" s="8"/>
      <c r="BK724" s="8"/>
      <c r="BL724" s="8"/>
      <c r="BM724" s="8"/>
      <c r="BN724" s="8"/>
      <c r="BO724" s="8"/>
      <c r="BP724" s="7"/>
      <c r="BQ724" s="8"/>
      <c r="BR724" s="8"/>
      <c r="BS724" s="7"/>
      <c r="BT724" s="8"/>
      <c r="BU724" s="8"/>
      <c r="BV724" s="2"/>
      <c r="BW724" s="2"/>
      <c r="BX724" s="2"/>
      <c r="BY724" s="2"/>
      <c r="BZ724" s="2"/>
      <c r="CA724" s="2"/>
      <c r="CB724" s="2"/>
      <c r="CC724" s="2"/>
      <c r="CD724" s="2"/>
      <c r="CE724" s="2"/>
      <c r="CF724" s="2"/>
      <c r="CG724" s="2"/>
    </row>
    <row r="725" spans="1:85" s="9" customFormat="1" x14ac:dyDescent="0.25">
      <c r="A725" s="2"/>
      <c r="B725" s="3"/>
      <c r="C725" s="4"/>
      <c r="D725" s="5"/>
      <c r="E725" s="5"/>
      <c r="F725" s="4"/>
      <c r="G725" s="6"/>
      <c r="H725" s="6"/>
      <c r="I725" s="2"/>
      <c r="J725" s="2"/>
      <c r="K725" s="2"/>
      <c r="L725" s="6"/>
      <c r="M725" s="2"/>
      <c r="N725" s="2"/>
      <c r="O725" s="6"/>
      <c r="P725" s="2"/>
      <c r="Q725" s="2"/>
      <c r="R725" s="6"/>
      <c r="S725" s="2"/>
      <c r="T725" s="2"/>
      <c r="U725" s="2"/>
      <c r="V725" s="7"/>
      <c r="W725" s="7"/>
      <c r="X725" s="8"/>
      <c r="Y725" s="8"/>
      <c r="Z725" s="8"/>
      <c r="AA725" s="8"/>
      <c r="AB725" s="8"/>
      <c r="AC725" s="7"/>
      <c r="AD725" s="8"/>
      <c r="AE725" s="8"/>
      <c r="AF725" s="7"/>
      <c r="AG725" s="8"/>
      <c r="AH725" s="8"/>
      <c r="AI725" s="8"/>
      <c r="AJ725" s="8"/>
      <c r="AK725" s="8"/>
      <c r="AL725" s="8"/>
      <c r="AM725" s="7"/>
      <c r="AN725" s="8"/>
      <c r="AO725" s="8"/>
      <c r="AP725" s="8"/>
      <c r="AQ725" s="7"/>
      <c r="AR725" s="8"/>
      <c r="AS725" s="8"/>
      <c r="AT725" s="8"/>
      <c r="AU725" s="8"/>
      <c r="AV725" s="8"/>
      <c r="AW725" s="8"/>
      <c r="AX725" s="7"/>
      <c r="AY725" s="8"/>
      <c r="AZ725" s="8"/>
      <c r="BA725" s="8"/>
      <c r="BB725" s="8"/>
      <c r="BC725" s="8"/>
      <c r="BD725" s="8"/>
      <c r="BE725" s="8"/>
      <c r="BF725" s="8"/>
      <c r="BG725" s="8"/>
      <c r="BH725" s="8"/>
      <c r="BI725" s="8"/>
      <c r="BJ725" s="8"/>
      <c r="BK725" s="8"/>
      <c r="BL725" s="8"/>
      <c r="BM725" s="8"/>
      <c r="BN725" s="8"/>
      <c r="BO725" s="8"/>
      <c r="BP725" s="7"/>
      <c r="BQ725" s="8"/>
      <c r="BR725" s="8"/>
      <c r="BS725" s="7"/>
      <c r="BT725" s="8"/>
      <c r="BU725" s="8"/>
      <c r="BV725" s="2"/>
      <c r="BW725" s="2"/>
      <c r="BX725" s="2"/>
      <c r="BY725" s="2"/>
      <c r="BZ725" s="2"/>
      <c r="CA725" s="2"/>
      <c r="CB725" s="2"/>
      <c r="CC725" s="2"/>
      <c r="CD725" s="2"/>
      <c r="CE725" s="2"/>
      <c r="CF725" s="2"/>
      <c r="CG725" s="2"/>
    </row>
    <row r="726" spans="1:85" s="9" customFormat="1" x14ac:dyDescent="0.25">
      <c r="A726" s="2"/>
      <c r="B726" s="3"/>
      <c r="C726" s="4"/>
      <c r="D726" s="5"/>
      <c r="E726" s="5"/>
      <c r="F726" s="4"/>
      <c r="G726" s="6"/>
      <c r="H726" s="6"/>
      <c r="I726" s="2"/>
      <c r="J726" s="2"/>
      <c r="K726" s="2"/>
      <c r="L726" s="6"/>
      <c r="M726" s="2"/>
      <c r="N726" s="2"/>
      <c r="O726" s="6"/>
      <c r="P726" s="2"/>
      <c r="Q726" s="2"/>
      <c r="R726" s="6"/>
      <c r="S726" s="2"/>
      <c r="T726" s="2"/>
      <c r="U726" s="2"/>
      <c r="V726" s="7"/>
      <c r="W726" s="7"/>
      <c r="X726" s="8"/>
      <c r="Y726" s="8"/>
      <c r="Z726" s="8"/>
      <c r="AA726" s="8"/>
      <c r="AB726" s="8"/>
      <c r="AC726" s="7"/>
      <c r="AD726" s="8"/>
      <c r="AE726" s="8"/>
      <c r="AF726" s="7"/>
      <c r="AG726" s="8"/>
      <c r="AH726" s="8"/>
      <c r="AI726" s="8"/>
      <c r="AJ726" s="8"/>
      <c r="AK726" s="8"/>
      <c r="AL726" s="8"/>
      <c r="AM726" s="7"/>
      <c r="AN726" s="8"/>
      <c r="AO726" s="8"/>
      <c r="AP726" s="8"/>
      <c r="AQ726" s="7"/>
      <c r="AR726" s="8"/>
      <c r="AS726" s="8"/>
      <c r="AT726" s="8"/>
      <c r="AU726" s="8"/>
      <c r="AV726" s="8"/>
      <c r="AW726" s="8"/>
      <c r="AX726" s="7"/>
      <c r="AY726" s="8"/>
      <c r="AZ726" s="8"/>
      <c r="BA726" s="8"/>
      <c r="BB726" s="8"/>
      <c r="BC726" s="8"/>
      <c r="BD726" s="8"/>
      <c r="BE726" s="8"/>
      <c r="BF726" s="8"/>
      <c r="BG726" s="8"/>
      <c r="BH726" s="8"/>
      <c r="BI726" s="8"/>
      <c r="BJ726" s="8"/>
      <c r="BK726" s="8"/>
      <c r="BL726" s="8"/>
      <c r="BM726" s="8"/>
      <c r="BN726" s="8"/>
      <c r="BO726" s="8"/>
      <c r="BP726" s="7"/>
      <c r="BQ726" s="8"/>
      <c r="BR726" s="8"/>
      <c r="BS726" s="7"/>
      <c r="BT726" s="8"/>
      <c r="BU726" s="8"/>
      <c r="BV726" s="2"/>
      <c r="BW726" s="2"/>
      <c r="BX726" s="2"/>
      <c r="BY726" s="2"/>
      <c r="BZ726" s="2"/>
      <c r="CA726" s="2"/>
      <c r="CB726" s="2"/>
      <c r="CC726" s="2"/>
      <c r="CD726" s="2"/>
      <c r="CE726" s="2"/>
      <c r="CF726" s="2"/>
      <c r="CG726" s="2"/>
    </row>
    <row r="727" spans="1:85" s="9" customFormat="1" x14ac:dyDescent="0.25">
      <c r="A727" s="2"/>
      <c r="B727" s="3"/>
      <c r="C727" s="4"/>
      <c r="D727" s="5"/>
      <c r="E727" s="5"/>
      <c r="F727" s="4"/>
      <c r="G727" s="6"/>
      <c r="H727" s="6"/>
      <c r="I727" s="2"/>
      <c r="J727" s="2"/>
      <c r="K727" s="2"/>
      <c r="L727" s="6"/>
      <c r="M727" s="2"/>
      <c r="N727" s="2"/>
      <c r="O727" s="6"/>
      <c r="P727" s="2"/>
      <c r="Q727" s="2"/>
      <c r="R727" s="6"/>
      <c r="S727" s="2"/>
      <c r="T727" s="2"/>
      <c r="U727" s="2"/>
      <c r="V727" s="7"/>
      <c r="W727" s="7"/>
      <c r="X727" s="8"/>
      <c r="Y727" s="8"/>
      <c r="Z727" s="8"/>
      <c r="AA727" s="8"/>
      <c r="AB727" s="8"/>
      <c r="AC727" s="7"/>
      <c r="AD727" s="8"/>
      <c r="AE727" s="8"/>
      <c r="AF727" s="7"/>
      <c r="AG727" s="8"/>
      <c r="AH727" s="8"/>
      <c r="AI727" s="8"/>
      <c r="AJ727" s="8"/>
      <c r="AK727" s="8"/>
      <c r="AL727" s="8"/>
      <c r="AM727" s="7"/>
      <c r="AN727" s="8"/>
      <c r="AO727" s="8"/>
      <c r="AP727" s="8"/>
      <c r="AQ727" s="7"/>
      <c r="AR727" s="8"/>
      <c r="AS727" s="8"/>
      <c r="AT727" s="8"/>
      <c r="AU727" s="8"/>
      <c r="AV727" s="8"/>
      <c r="AW727" s="8"/>
      <c r="AX727" s="7"/>
      <c r="AY727" s="8"/>
      <c r="AZ727" s="8"/>
      <c r="BA727" s="8"/>
      <c r="BB727" s="8"/>
      <c r="BC727" s="8"/>
      <c r="BD727" s="8"/>
      <c r="BE727" s="8"/>
      <c r="BF727" s="8"/>
      <c r="BG727" s="8"/>
      <c r="BH727" s="8"/>
      <c r="BI727" s="8"/>
      <c r="BJ727" s="8"/>
      <c r="BK727" s="8"/>
      <c r="BL727" s="8"/>
      <c r="BM727" s="8"/>
      <c r="BN727" s="8"/>
      <c r="BO727" s="8"/>
      <c r="BP727" s="7"/>
      <c r="BQ727" s="8"/>
      <c r="BR727" s="8"/>
      <c r="BS727" s="7"/>
      <c r="BT727" s="8"/>
      <c r="BU727" s="8"/>
      <c r="BV727" s="2"/>
      <c r="BW727" s="2"/>
      <c r="BX727" s="2"/>
      <c r="BY727" s="2"/>
      <c r="BZ727" s="2"/>
      <c r="CA727" s="2"/>
      <c r="CB727" s="2"/>
      <c r="CC727" s="2"/>
      <c r="CD727" s="2"/>
      <c r="CE727" s="2"/>
      <c r="CF727" s="2"/>
      <c r="CG727" s="2"/>
    </row>
    <row r="728" spans="1:85" s="9" customFormat="1" x14ac:dyDescent="0.25">
      <c r="A728" s="2"/>
      <c r="B728" s="3"/>
      <c r="C728" s="4"/>
      <c r="D728" s="5"/>
      <c r="E728" s="5"/>
      <c r="F728" s="4"/>
      <c r="G728" s="6"/>
      <c r="H728" s="6"/>
      <c r="I728" s="2"/>
      <c r="J728" s="2"/>
      <c r="K728" s="2"/>
      <c r="L728" s="6"/>
      <c r="M728" s="2"/>
      <c r="N728" s="2"/>
      <c r="O728" s="6"/>
      <c r="P728" s="2"/>
      <c r="Q728" s="2"/>
      <c r="R728" s="6"/>
      <c r="S728" s="2"/>
      <c r="T728" s="2"/>
      <c r="U728" s="2"/>
      <c r="V728" s="7"/>
      <c r="W728" s="7"/>
      <c r="X728" s="8"/>
      <c r="Y728" s="8"/>
      <c r="Z728" s="8"/>
      <c r="AA728" s="8"/>
      <c r="AB728" s="8"/>
      <c r="AC728" s="7"/>
      <c r="AD728" s="8"/>
      <c r="AE728" s="8"/>
      <c r="AF728" s="7"/>
      <c r="AG728" s="8"/>
      <c r="AH728" s="8"/>
      <c r="AI728" s="8"/>
      <c r="AJ728" s="8"/>
      <c r="AK728" s="8"/>
      <c r="AL728" s="8"/>
      <c r="AM728" s="7"/>
      <c r="AN728" s="8"/>
      <c r="AO728" s="8"/>
      <c r="AP728" s="8"/>
      <c r="AQ728" s="7"/>
      <c r="AR728" s="8"/>
      <c r="AS728" s="8"/>
      <c r="AT728" s="8"/>
      <c r="AU728" s="8"/>
      <c r="AV728" s="8"/>
      <c r="AW728" s="8"/>
      <c r="AX728" s="7"/>
      <c r="AY728" s="8"/>
      <c r="AZ728" s="8"/>
      <c r="BA728" s="8"/>
      <c r="BB728" s="8"/>
      <c r="BC728" s="8"/>
      <c r="BD728" s="8"/>
      <c r="BE728" s="8"/>
      <c r="BF728" s="8"/>
      <c r="BG728" s="8"/>
      <c r="BH728" s="8"/>
      <c r="BI728" s="8"/>
      <c r="BJ728" s="8"/>
      <c r="BK728" s="8"/>
      <c r="BL728" s="8"/>
      <c r="BM728" s="8"/>
      <c r="BN728" s="8"/>
      <c r="BO728" s="8"/>
      <c r="BP728" s="7"/>
      <c r="BQ728" s="8"/>
      <c r="BR728" s="8"/>
      <c r="BS728" s="7"/>
      <c r="BT728" s="8"/>
      <c r="BU728" s="8"/>
      <c r="BV728" s="2"/>
      <c r="BW728" s="2"/>
      <c r="BX728" s="2"/>
      <c r="BY728" s="2"/>
      <c r="BZ728" s="2"/>
      <c r="CA728" s="2"/>
      <c r="CB728" s="2"/>
      <c r="CC728" s="2"/>
      <c r="CD728" s="2"/>
      <c r="CE728" s="2"/>
      <c r="CF728" s="2"/>
      <c r="CG728" s="2"/>
    </row>
    <row r="729" spans="1:85" s="9" customFormat="1" x14ac:dyDescent="0.25">
      <c r="A729" s="2"/>
      <c r="B729" s="3"/>
      <c r="C729" s="4"/>
      <c r="D729" s="5"/>
      <c r="E729" s="5"/>
      <c r="F729" s="4"/>
      <c r="G729" s="6"/>
      <c r="H729" s="6"/>
      <c r="I729" s="2"/>
      <c r="J729" s="2"/>
      <c r="K729" s="2"/>
      <c r="L729" s="6"/>
      <c r="M729" s="2"/>
      <c r="N729" s="2"/>
      <c r="O729" s="6"/>
      <c r="P729" s="2"/>
      <c r="Q729" s="2"/>
      <c r="R729" s="6"/>
      <c r="S729" s="2"/>
      <c r="T729" s="2"/>
      <c r="U729" s="2"/>
      <c r="V729" s="7"/>
      <c r="W729" s="7"/>
      <c r="X729" s="8"/>
      <c r="Y729" s="8"/>
      <c r="Z729" s="8"/>
      <c r="AA729" s="8"/>
      <c r="AB729" s="8"/>
      <c r="AC729" s="7"/>
      <c r="AD729" s="8"/>
      <c r="AE729" s="8"/>
      <c r="AF729" s="7"/>
      <c r="AG729" s="8"/>
      <c r="AH729" s="8"/>
      <c r="AI729" s="8"/>
      <c r="AJ729" s="8"/>
      <c r="AK729" s="8"/>
      <c r="AL729" s="8"/>
      <c r="AM729" s="7"/>
      <c r="AN729" s="8"/>
      <c r="AO729" s="8"/>
      <c r="AP729" s="8"/>
      <c r="AQ729" s="7"/>
      <c r="AR729" s="8"/>
      <c r="AS729" s="8"/>
      <c r="AT729" s="8"/>
      <c r="AU729" s="8"/>
      <c r="AV729" s="8"/>
      <c r="AW729" s="8"/>
      <c r="AX729" s="7"/>
      <c r="AY729" s="8"/>
      <c r="AZ729" s="8"/>
      <c r="BA729" s="8"/>
      <c r="BB729" s="8"/>
      <c r="BC729" s="8"/>
      <c r="BD729" s="8"/>
      <c r="BE729" s="8"/>
      <c r="BF729" s="8"/>
      <c r="BG729" s="8"/>
      <c r="BH729" s="8"/>
      <c r="BI729" s="8"/>
      <c r="BJ729" s="8"/>
      <c r="BK729" s="8"/>
      <c r="BL729" s="8"/>
      <c r="BM729" s="8"/>
      <c r="BN729" s="8"/>
      <c r="BO729" s="8"/>
      <c r="BP729" s="7"/>
      <c r="BQ729" s="8"/>
      <c r="BR729" s="8"/>
      <c r="BS729" s="7"/>
      <c r="BT729" s="8"/>
      <c r="BU729" s="8"/>
      <c r="BV729" s="2"/>
      <c r="BW729" s="2"/>
      <c r="BX729" s="2"/>
      <c r="BY729" s="2"/>
      <c r="BZ729" s="2"/>
      <c r="CA729" s="2"/>
      <c r="CB729" s="2"/>
      <c r="CC729" s="2"/>
      <c r="CD729" s="2"/>
      <c r="CE729" s="2"/>
      <c r="CF729" s="2"/>
      <c r="CG729" s="2"/>
    </row>
    <row r="730" spans="1:85" s="9" customFormat="1" x14ac:dyDescent="0.25">
      <c r="A730" s="2"/>
      <c r="B730" s="3"/>
      <c r="C730" s="4"/>
      <c r="D730" s="5"/>
      <c r="E730" s="5"/>
      <c r="F730" s="4"/>
      <c r="G730" s="6"/>
      <c r="H730" s="6"/>
      <c r="I730" s="2"/>
      <c r="J730" s="2"/>
      <c r="K730" s="2"/>
      <c r="L730" s="6"/>
      <c r="M730" s="2"/>
      <c r="N730" s="2"/>
      <c r="O730" s="6"/>
      <c r="P730" s="2"/>
      <c r="Q730" s="2"/>
      <c r="R730" s="6"/>
      <c r="S730" s="2"/>
      <c r="T730" s="2"/>
      <c r="U730" s="2"/>
      <c r="V730" s="7"/>
      <c r="W730" s="7"/>
      <c r="X730" s="8"/>
      <c r="Y730" s="8"/>
      <c r="Z730" s="8"/>
      <c r="AA730" s="8"/>
      <c r="AB730" s="8"/>
      <c r="AC730" s="7"/>
      <c r="AD730" s="8"/>
      <c r="AE730" s="8"/>
      <c r="AF730" s="7"/>
      <c r="AG730" s="8"/>
      <c r="AH730" s="8"/>
      <c r="AI730" s="8"/>
      <c r="AJ730" s="8"/>
      <c r="AK730" s="8"/>
      <c r="AL730" s="8"/>
      <c r="AM730" s="7"/>
      <c r="AN730" s="8"/>
      <c r="AO730" s="8"/>
      <c r="AP730" s="8"/>
      <c r="AQ730" s="7"/>
      <c r="AR730" s="8"/>
      <c r="AS730" s="8"/>
      <c r="AT730" s="8"/>
      <c r="AU730" s="8"/>
      <c r="AV730" s="8"/>
      <c r="AW730" s="8"/>
      <c r="AX730" s="7"/>
      <c r="AY730" s="8"/>
      <c r="AZ730" s="8"/>
      <c r="BA730" s="8"/>
      <c r="BB730" s="8"/>
      <c r="BC730" s="8"/>
      <c r="BD730" s="8"/>
      <c r="BE730" s="8"/>
      <c r="BF730" s="8"/>
      <c r="BG730" s="8"/>
      <c r="BH730" s="8"/>
      <c r="BI730" s="8"/>
      <c r="BJ730" s="8"/>
      <c r="BK730" s="8"/>
      <c r="BL730" s="8"/>
      <c r="BM730" s="8"/>
      <c r="BN730" s="8"/>
      <c r="BO730" s="8"/>
      <c r="BP730" s="7"/>
      <c r="BQ730" s="8"/>
      <c r="BR730" s="8"/>
      <c r="BS730" s="7"/>
      <c r="BT730" s="8"/>
      <c r="BU730" s="8"/>
      <c r="BV730" s="2"/>
      <c r="BW730" s="2"/>
      <c r="BX730" s="2"/>
      <c r="BY730" s="2"/>
      <c r="BZ730" s="2"/>
      <c r="CA730" s="2"/>
      <c r="CB730" s="2"/>
      <c r="CC730" s="2"/>
      <c r="CD730" s="2"/>
      <c r="CE730" s="2"/>
      <c r="CF730" s="2"/>
      <c r="CG730" s="2"/>
    </row>
    <row r="731" spans="1:85" s="9" customFormat="1" x14ac:dyDescent="0.25">
      <c r="A731" s="2"/>
      <c r="B731" s="3"/>
      <c r="C731" s="4"/>
      <c r="D731" s="5"/>
      <c r="E731" s="5"/>
      <c r="F731" s="4"/>
      <c r="G731" s="6"/>
      <c r="H731" s="6"/>
      <c r="I731" s="2"/>
      <c r="J731" s="2"/>
      <c r="K731" s="2"/>
      <c r="L731" s="6"/>
      <c r="M731" s="2"/>
      <c r="N731" s="2"/>
      <c r="O731" s="6"/>
      <c r="P731" s="2"/>
      <c r="Q731" s="2"/>
      <c r="R731" s="6"/>
      <c r="S731" s="2"/>
      <c r="T731" s="2"/>
      <c r="U731" s="2"/>
      <c r="V731" s="7"/>
      <c r="W731" s="7"/>
      <c r="X731" s="8"/>
      <c r="Y731" s="8"/>
      <c r="Z731" s="8"/>
      <c r="AA731" s="8"/>
      <c r="AB731" s="8"/>
      <c r="AC731" s="7"/>
      <c r="AD731" s="8"/>
      <c r="AE731" s="8"/>
      <c r="AF731" s="7"/>
      <c r="AG731" s="8"/>
      <c r="AH731" s="8"/>
      <c r="AI731" s="8"/>
      <c r="AJ731" s="8"/>
      <c r="AK731" s="8"/>
      <c r="AL731" s="8"/>
      <c r="AM731" s="7"/>
      <c r="AN731" s="8"/>
      <c r="AO731" s="8"/>
      <c r="AP731" s="8"/>
      <c r="AQ731" s="7"/>
      <c r="AR731" s="8"/>
      <c r="AS731" s="8"/>
      <c r="AT731" s="8"/>
      <c r="AU731" s="8"/>
      <c r="AV731" s="8"/>
      <c r="AW731" s="8"/>
      <c r="AX731" s="7"/>
      <c r="AY731" s="8"/>
      <c r="AZ731" s="8"/>
      <c r="BA731" s="8"/>
      <c r="BB731" s="8"/>
      <c r="BC731" s="8"/>
      <c r="BD731" s="8"/>
      <c r="BE731" s="8"/>
      <c r="BF731" s="8"/>
      <c r="BG731" s="8"/>
      <c r="BH731" s="8"/>
      <c r="BI731" s="8"/>
      <c r="BJ731" s="8"/>
      <c r="BK731" s="8"/>
      <c r="BL731" s="8"/>
      <c r="BM731" s="8"/>
      <c r="BN731" s="8"/>
      <c r="BO731" s="8"/>
      <c r="BP731" s="7"/>
      <c r="BQ731" s="8"/>
      <c r="BR731" s="8"/>
      <c r="BS731" s="7"/>
      <c r="BT731" s="8"/>
      <c r="BU731" s="8"/>
      <c r="BV731" s="2"/>
      <c r="BW731" s="2"/>
      <c r="BX731" s="2"/>
      <c r="BY731" s="2"/>
      <c r="BZ731" s="2"/>
      <c r="CA731" s="2"/>
      <c r="CB731" s="2"/>
      <c r="CC731" s="2"/>
      <c r="CD731" s="2"/>
      <c r="CE731" s="2"/>
      <c r="CF731" s="2"/>
      <c r="CG731" s="2"/>
    </row>
    <row r="732" spans="1:85" s="9" customFormat="1" x14ac:dyDescent="0.25">
      <c r="A732" s="2"/>
      <c r="B732" s="3"/>
      <c r="C732" s="4"/>
      <c r="D732" s="5"/>
      <c r="E732" s="5"/>
      <c r="F732" s="4"/>
      <c r="G732" s="6"/>
      <c r="H732" s="6"/>
      <c r="I732" s="2"/>
      <c r="J732" s="2"/>
      <c r="K732" s="2"/>
      <c r="L732" s="6"/>
      <c r="M732" s="2"/>
      <c r="N732" s="2"/>
      <c r="O732" s="6"/>
      <c r="P732" s="2"/>
      <c r="Q732" s="2"/>
      <c r="R732" s="6"/>
      <c r="S732" s="2"/>
      <c r="T732" s="2"/>
      <c r="U732" s="2"/>
      <c r="V732" s="7"/>
      <c r="W732" s="7"/>
      <c r="X732" s="8"/>
      <c r="Y732" s="8"/>
      <c r="Z732" s="8"/>
      <c r="AA732" s="8"/>
      <c r="AB732" s="8"/>
      <c r="AC732" s="7"/>
      <c r="AD732" s="8"/>
      <c r="AE732" s="8"/>
      <c r="AF732" s="7"/>
      <c r="AG732" s="8"/>
      <c r="AH732" s="8"/>
      <c r="AI732" s="8"/>
      <c r="AJ732" s="8"/>
      <c r="AK732" s="8"/>
      <c r="AL732" s="8"/>
      <c r="AM732" s="7"/>
      <c r="AN732" s="8"/>
      <c r="AO732" s="8"/>
      <c r="AP732" s="8"/>
      <c r="AQ732" s="7"/>
      <c r="AR732" s="8"/>
      <c r="AS732" s="8"/>
      <c r="AT732" s="8"/>
      <c r="AU732" s="8"/>
      <c r="AV732" s="8"/>
      <c r="AW732" s="8"/>
      <c r="AX732" s="7"/>
      <c r="AY732" s="8"/>
      <c r="AZ732" s="8"/>
      <c r="BA732" s="8"/>
      <c r="BB732" s="8"/>
      <c r="BC732" s="8"/>
      <c r="BD732" s="8"/>
      <c r="BE732" s="8"/>
      <c r="BF732" s="8"/>
      <c r="BG732" s="8"/>
      <c r="BH732" s="8"/>
      <c r="BI732" s="8"/>
      <c r="BJ732" s="8"/>
      <c r="BK732" s="8"/>
      <c r="BL732" s="8"/>
      <c r="BM732" s="8"/>
      <c r="BN732" s="8"/>
      <c r="BO732" s="8"/>
      <c r="BP732" s="7"/>
      <c r="BQ732" s="8"/>
      <c r="BR732" s="8"/>
      <c r="BS732" s="7"/>
      <c r="BT732" s="8"/>
      <c r="BU732" s="8"/>
      <c r="BV732" s="2"/>
      <c r="BW732" s="2"/>
      <c r="BX732" s="2"/>
      <c r="BY732" s="2"/>
      <c r="BZ732" s="2"/>
      <c r="CA732" s="2"/>
      <c r="CB732" s="2"/>
      <c r="CC732" s="2"/>
      <c r="CD732" s="2"/>
      <c r="CE732" s="2"/>
      <c r="CF732" s="2"/>
      <c r="CG732" s="2"/>
    </row>
    <row r="733" spans="1:85" s="9" customFormat="1" x14ac:dyDescent="0.25">
      <c r="A733" s="2"/>
      <c r="B733" s="3"/>
      <c r="C733" s="4"/>
      <c r="D733" s="5"/>
      <c r="E733" s="5"/>
      <c r="F733" s="4"/>
      <c r="G733" s="6"/>
      <c r="H733" s="6"/>
      <c r="I733" s="2"/>
      <c r="J733" s="2"/>
      <c r="K733" s="2"/>
      <c r="L733" s="6"/>
      <c r="M733" s="2"/>
      <c r="N733" s="2"/>
      <c r="O733" s="6"/>
      <c r="P733" s="2"/>
      <c r="Q733" s="2"/>
      <c r="R733" s="6"/>
      <c r="S733" s="2"/>
      <c r="T733" s="2"/>
      <c r="U733" s="2"/>
      <c r="V733" s="7"/>
      <c r="W733" s="7"/>
      <c r="X733" s="8"/>
      <c r="Y733" s="8"/>
      <c r="Z733" s="8"/>
      <c r="AA733" s="8"/>
      <c r="AB733" s="8"/>
      <c r="AC733" s="7"/>
      <c r="AD733" s="8"/>
      <c r="AE733" s="8"/>
      <c r="AF733" s="7"/>
      <c r="AG733" s="8"/>
      <c r="AH733" s="8"/>
      <c r="AI733" s="8"/>
      <c r="AJ733" s="8"/>
      <c r="AK733" s="8"/>
      <c r="AL733" s="8"/>
      <c r="AM733" s="7"/>
      <c r="AN733" s="8"/>
      <c r="AO733" s="8"/>
      <c r="AP733" s="8"/>
      <c r="AQ733" s="7"/>
      <c r="AR733" s="8"/>
      <c r="AS733" s="8"/>
      <c r="AT733" s="8"/>
      <c r="AU733" s="8"/>
      <c r="AV733" s="8"/>
      <c r="AW733" s="8"/>
      <c r="AX733" s="7"/>
      <c r="AY733" s="8"/>
      <c r="AZ733" s="8"/>
      <c r="BA733" s="8"/>
      <c r="BB733" s="8"/>
      <c r="BC733" s="8"/>
      <c r="BD733" s="8"/>
      <c r="BE733" s="8"/>
      <c r="BF733" s="8"/>
      <c r="BG733" s="8"/>
      <c r="BH733" s="8"/>
      <c r="BI733" s="8"/>
      <c r="BJ733" s="8"/>
      <c r="BK733" s="8"/>
      <c r="BL733" s="8"/>
      <c r="BM733" s="8"/>
      <c r="BN733" s="8"/>
      <c r="BO733" s="8"/>
      <c r="BP733" s="7"/>
      <c r="BQ733" s="8"/>
      <c r="BR733" s="8"/>
      <c r="BS733" s="7"/>
      <c r="BT733" s="8"/>
      <c r="BU733" s="8"/>
      <c r="BV733" s="2"/>
      <c r="BW733" s="2"/>
      <c r="BX733" s="2"/>
      <c r="BY733" s="2"/>
      <c r="BZ733" s="2"/>
      <c r="CA733" s="2"/>
      <c r="CB733" s="2"/>
      <c r="CC733" s="2"/>
      <c r="CD733" s="2"/>
      <c r="CE733" s="2"/>
      <c r="CF733" s="2"/>
      <c r="CG733" s="2"/>
    </row>
    <row r="734" spans="1:85" s="9" customFormat="1" x14ac:dyDescent="0.25">
      <c r="A734" s="2"/>
      <c r="B734" s="3"/>
      <c r="C734" s="4"/>
      <c r="D734" s="5"/>
      <c r="E734" s="5"/>
      <c r="F734" s="4"/>
      <c r="G734" s="6"/>
      <c r="H734" s="6"/>
      <c r="I734" s="2"/>
      <c r="J734" s="2"/>
      <c r="K734" s="2"/>
      <c r="L734" s="6"/>
      <c r="M734" s="2"/>
      <c r="N734" s="2"/>
      <c r="O734" s="6"/>
      <c r="P734" s="2"/>
      <c r="Q734" s="2"/>
      <c r="R734" s="6"/>
      <c r="S734" s="2"/>
      <c r="T734" s="2"/>
      <c r="U734" s="2"/>
      <c r="V734" s="7"/>
      <c r="W734" s="7"/>
      <c r="X734" s="8"/>
      <c r="Y734" s="8"/>
      <c r="Z734" s="8"/>
      <c r="AA734" s="8"/>
      <c r="AB734" s="8"/>
      <c r="AC734" s="7"/>
      <c r="AD734" s="8"/>
      <c r="AE734" s="8"/>
      <c r="AF734" s="7"/>
      <c r="AG734" s="8"/>
      <c r="AH734" s="8"/>
      <c r="AI734" s="8"/>
      <c r="AJ734" s="8"/>
      <c r="AK734" s="8"/>
      <c r="AL734" s="8"/>
      <c r="AM734" s="7"/>
      <c r="AN734" s="8"/>
      <c r="AO734" s="8"/>
      <c r="AP734" s="8"/>
      <c r="AQ734" s="7"/>
      <c r="AR734" s="8"/>
      <c r="AS734" s="8"/>
      <c r="AT734" s="8"/>
      <c r="AU734" s="8"/>
      <c r="AV734" s="8"/>
      <c r="AW734" s="8"/>
      <c r="AX734" s="7"/>
      <c r="AY734" s="8"/>
      <c r="AZ734" s="8"/>
      <c r="BA734" s="8"/>
      <c r="BB734" s="8"/>
      <c r="BC734" s="8"/>
      <c r="BD734" s="8"/>
      <c r="BE734" s="8"/>
      <c r="BF734" s="8"/>
      <c r="BG734" s="8"/>
      <c r="BH734" s="8"/>
      <c r="BI734" s="8"/>
      <c r="BJ734" s="8"/>
      <c r="BK734" s="8"/>
      <c r="BL734" s="8"/>
      <c r="BM734" s="8"/>
      <c r="BN734" s="8"/>
      <c r="BO734" s="8"/>
      <c r="BP734" s="7"/>
      <c r="BQ734" s="8"/>
      <c r="BR734" s="8"/>
      <c r="BS734" s="7"/>
      <c r="BT734" s="8"/>
      <c r="BU734" s="8"/>
      <c r="BV734" s="2"/>
      <c r="BW734" s="2"/>
      <c r="BX734" s="2"/>
      <c r="BY734" s="2"/>
      <c r="BZ734" s="2"/>
      <c r="CA734" s="2"/>
      <c r="CB734" s="2"/>
      <c r="CC734" s="2"/>
      <c r="CD734" s="2"/>
      <c r="CE734" s="2"/>
      <c r="CF734" s="2"/>
      <c r="CG734" s="2"/>
    </row>
    <row r="735" spans="1:85" s="9" customFormat="1" x14ac:dyDescent="0.25">
      <c r="A735" s="2"/>
      <c r="B735" s="3"/>
      <c r="C735" s="4"/>
      <c r="D735" s="5"/>
      <c r="E735" s="5"/>
      <c r="F735" s="4"/>
      <c r="G735" s="6"/>
      <c r="H735" s="6"/>
      <c r="I735" s="2"/>
      <c r="J735" s="2"/>
      <c r="K735" s="2"/>
      <c r="L735" s="6"/>
      <c r="M735" s="2"/>
      <c r="N735" s="2"/>
      <c r="O735" s="6"/>
      <c r="P735" s="2"/>
      <c r="Q735" s="2"/>
      <c r="R735" s="6"/>
      <c r="S735" s="2"/>
      <c r="T735" s="2"/>
      <c r="U735" s="2"/>
      <c r="V735" s="7"/>
      <c r="W735" s="7"/>
      <c r="X735" s="8"/>
      <c r="Y735" s="8"/>
      <c r="Z735" s="8"/>
      <c r="AA735" s="8"/>
      <c r="AB735" s="8"/>
      <c r="AC735" s="7"/>
      <c r="AD735" s="8"/>
      <c r="AE735" s="8"/>
      <c r="AF735" s="7"/>
      <c r="AG735" s="8"/>
      <c r="AH735" s="8"/>
      <c r="AI735" s="8"/>
      <c r="AJ735" s="8"/>
      <c r="AK735" s="8"/>
      <c r="AL735" s="8"/>
      <c r="AM735" s="7"/>
      <c r="AN735" s="8"/>
      <c r="AO735" s="8"/>
      <c r="AP735" s="8"/>
      <c r="AQ735" s="7"/>
      <c r="AR735" s="8"/>
      <c r="AS735" s="8"/>
      <c r="AT735" s="8"/>
      <c r="AU735" s="8"/>
      <c r="AV735" s="8"/>
      <c r="AW735" s="8"/>
      <c r="AX735" s="7"/>
      <c r="AY735" s="8"/>
      <c r="AZ735" s="8"/>
      <c r="BA735" s="8"/>
      <c r="BB735" s="8"/>
      <c r="BC735" s="8"/>
      <c r="BD735" s="8"/>
      <c r="BE735" s="8"/>
      <c r="BF735" s="8"/>
      <c r="BG735" s="8"/>
      <c r="BH735" s="8"/>
      <c r="BI735" s="8"/>
      <c r="BJ735" s="8"/>
      <c r="BK735" s="8"/>
      <c r="BL735" s="8"/>
      <c r="BM735" s="8"/>
      <c r="BN735" s="8"/>
      <c r="BO735" s="8"/>
      <c r="BP735" s="7"/>
      <c r="BQ735" s="8"/>
      <c r="BR735" s="8"/>
      <c r="BS735" s="7"/>
      <c r="BT735" s="8"/>
      <c r="BU735" s="8"/>
      <c r="BV735" s="2"/>
      <c r="BW735" s="2"/>
      <c r="BX735" s="2"/>
      <c r="BY735" s="2"/>
      <c r="BZ735" s="2"/>
      <c r="CA735" s="2"/>
      <c r="CB735" s="2"/>
      <c r="CC735" s="2"/>
      <c r="CD735" s="2"/>
      <c r="CE735" s="2"/>
      <c r="CF735" s="2"/>
      <c r="CG735" s="2"/>
    </row>
    <row r="736" spans="1:85" s="9" customFormat="1" x14ac:dyDescent="0.25">
      <c r="A736" s="2"/>
      <c r="B736" s="3"/>
      <c r="C736" s="4"/>
      <c r="D736" s="5"/>
      <c r="E736" s="5"/>
      <c r="F736" s="4"/>
      <c r="G736" s="6"/>
      <c r="H736" s="6"/>
      <c r="I736" s="2"/>
      <c r="J736" s="2"/>
      <c r="K736" s="2"/>
      <c r="L736" s="6"/>
      <c r="M736" s="2"/>
      <c r="N736" s="2"/>
      <c r="O736" s="6"/>
      <c r="P736" s="2"/>
      <c r="Q736" s="2"/>
      <c r="R736" s="6"/>
      <c r="S736" s="2"/>
      <c r="T736" s="2"/>
      <c r="U736" s="2"/>
      <c r="V736" s="7"/>
      <c r="W736" s="7"/>
      <c r="X736" s="8"/>
      <c r="Y736" s="8"/>
      <c r="Z736" s="8"/>
      <c r="AA736" s="8"/>
      <c r="AB736" s="8"/>
      <c r="AC736" s="7"/>
      <c r="AD736" s="8"/>
      <c r="AE736" s="8"/>
      <c r="AF736" s="7"/>
      <c r="AG736" s="8"/>
      <c r="AH736" s="8"/>
      <c r="AI736" s="8"/>
      <c r="AJ736" s="8"/>
      <c r="AK736" s="8"/>
      <c r="AL736" s="8"/>
      <c r="AM736" s="7"/>
      <c r="AN736" s="8"/>
      <c r="AO736" s="8"/>
      <c r="AP736" s="8"/>
      <c r="AQ736" s="7"/>
      <c r="AR736" s="8"/>
      <c r="AS736" s="8"/>
      <c r="AT736" s="8"/>
      <c r="AU736" s="8"/>
      <c r="AV736" s="8"/>
      <c r="AW736" s="8"/>
      <c r="AX736" s="7"/>
      <c r="AY736" s="8"/>
      <c r="AZ736" s="8"/>
      <c r="BA736" s="8"/>
      <c r="BB736" s="8"/>
      <c r="BC736" s="8"/>
      <c r="BD736" s="8"/>
      <c r="BE736" s="8"/>
      <c r="BF736" s="8"/>
      <c r="BG736" s="8"/>
      <c r="BH736" s="8"/>
      <c r="BI736" s="8"/>
      <c r="BJ736" s="8"/>
      <c r="BK736" s="8"/>
      <c r="BL736" s="8"/>
      <c r="BM736" s="8"/>
      <c r="BN736" s="8"/>
      <c r="BO736" s="8"/>
      <c r="BP736" s="7"/>
      <c r="BQ736" s="8"/>
      <c r="BR736" s="8"/>
      <c r="BS736" s="7"/>
      <c r="BT736" s="8"/>
      <c r="BU736" s="8"/>
      <c r="BV736" s="2"/>
      <c r="BW736" s="2"/>
      <c r="BX736" s="2"/>
      <c r="BY736" s="2"/>
      <c r="BZ736" s="2"/>
      <c r="CA736" s="2"/>
      <c r="CB736" s="2"/>
      <c r="CC736" s="2"/>
      <c r="CD736" s="2"/>
      <c r="CE736" s="2"/>
      <c r="CF736" s="2"/>
      <c r="CG736" s="2"/>
    </row>
    <row r="737" spans="1:85" s="9" customFormat="1" x14ac:dyDescent="0.25">
      <c r="A737" s="2"/>
      <c r="B737" s="3"/>
      <c r="C737" s="4"/>
      <c r="D737" s="5"/>
      <c r="E737" s="5"/>
      <c r="F737" s="4"/>
      <c r="G737" s="6"/>
      <c r="H737" s="6"/>
      <c r="I737" s="2"/>
      <c r="J737" s="2"/>
      <c r="K737" s="2"/>
      <c r="L737" s="6"/>
      <c r="M737" s="2"/>
      <c r="N737" s="2"/>
      <c r="O737" s="6"/>
      <c r="P737" s="2"/>
      <c r="Q737" s="2"/>
      <c r="R737" s="6"/>
      <c r="S737" s="2"/>
      <c r="T737" s="2"/>
      <c r="U737" s="2"/>
      <c r="V737" s="7"/>
      <c r="W737" s="7"/>
      <c r="X737" s="8"/>
      <c r="Y737" s="8"/>
      <c r="Z737" s="8"/>
      <c r="AA737" s="8"/>
      <c r="AB737" s="8"/>
      <c r="AC737" s="7"/>
      <c r="AD737" s="8"/>
      <c r="AE737" s="8"/>
      <c r="AF737" s="7"/>
      <c r="AG737" s="8"/>
      <c r="AH737" s="8"/>
      <c r="AI737" s="8"/>
      <c r="AJ737" s="8"/>
      <c r="AK737" s="8"/>
      <c r="AL737" s="8"/>
      <c r="AM737" s="7"/>
      <c r="AN737" s="8"/>
      <c r="AO737" s="8"/>
      <c r="AP737" s="8"/>
      <c r="AQ737" s="7"/>
      <c r="AR737" s="8"/>
      <c r="AS737" s="8"/>
      <c r="AT737" s="8"/>
      <c r="AU737" s="8"/>
      <c r="AV737" s="8"/>
      <c r="AW737" s="8"/>
      <c r="AX737" s="7"/>
      <c r="AY737" s="8"/>
      <c r="AZ737" s="8"/>
      <c r="BA737" s="8"/>
      <c r="BB737" s="8"/>
      <c r="BC737" s="8"/>
      <c r="BD737" s="8"/>
      <c r="BE737" s="8"/>
      <c r="BF737" s="8"/>
      <c r="BG737" s="8"/>
      <c r="BH737" s="8"/>
      <c r="BI737" s="8"/>
      <c r="BJ737" s="8"/>
      <c r="BK737" s="8"/>
      <c r="BL737" s="8"/>
      <c r="BM737" s="8"/>
      <c r="BN737" s="8"/>
      <c r="BO737" s="8"/>
      <c r="BP737" s="7"/>
      <c r="BQ737" s="8"/>
      <c r="BR737" s="8"/>
      <c r="BS737" s="7"/>
      <c r="BT737" s="8"/>
      <c r="BU737" s="8"/>
      <c r="BV737" s="2"/>
      <c r="BW737" s="2"/>
      <c r="BX737" s="2"/>
      <c r="BY737" s="2"/>
      <c r="BZ737" s="2"/>
      <c r="CA737" s="2"/>
      <c r="CB737" s="2"/>
      <c r="CC737" s="2"/>
      <c r="CD737" s="2"/>
      <c r="CE737" s="2"/>
      <c r="CF737" s="2"/>
      <c r="CG737" s="2"/>
    </row>
    <row r="738" spans="1:85" s="9" customFormat="1" x14ac:dyDescent="0.25">
      <c r="A738" s="2"/>
      <c r="B738" s="3"/>
      <c r="C738" s="4"/>
      <c r="D738" s="5"/>
      <c r="E738" s="5"/>
      <c r="F738" s="4"/>
      <c r="G738" s="6"/>
      <c r="H738" s="6"/>
      <c r="I738" s="2"/>
      <c r="J738" s="2"/>
      <c r="K738" s="2"/>
      <c r="L738" s="6"/>
      <c r="M738" s="2"/>
      <c r="N738" s="2"/>
      <c r="O738" s="6"/>
      <c r="P738" s="2"/>
      <c r="Q738" s="2"/>
      <c r="R738" s="6"/>
      <c r="S738" s="2"/>
      <c r="T738" s="2"/>
      <c r="U738" s="2"/>
      <c r="V738" s="7"/>
      <c r="W738" s="7"/>
      <c r="X738" s="8"/>
      <c r="Y738" s="8"/>
      <c r="Z738" s="8"/>
      <c r="AA738" s="8"/>
      <c r="AB738" s="8"/>
      <c r="AC738" s="7"/>
      <c r="AD738" s="8"/>
      <c r="AE738" s="8"/>
      <c r="AF738" s="7"/>
      <c r="AG738" s="8"/>
      <c r="AH738" s="8"/>
      <c r="AI738" s="8"/>
      <c r="AJ738" s="8"/>
      <c r="AK738" s="8"/>
      <c r="AL738" s="8"/>
      <c r="AM738" s="7"/>
      <c r="AN738" s="8"/>
      <c r="AO738" s="8"/>
      <c r="AP738" s="8"/>
      <c r="AQ738" s="7"/>
      <c r="AR738" s="8"/>
      <c r="AS738" s="8"/>
      <c r="AT738" s="8"/>
      <c r="AU738" s="8"/>
      <c r="AV738" s="8"/>
      <c r="AW738" s="8"/>
      <c r="AX738" s="7"/>
      <c r="AY738" s="8"/>
      <c r="AZ738" s="8"/>
      <c r="BA738" s="8"/>
      <c r="BB738" s="8"/>
      <c r="BC738" s="8"/>
      <c r="BD738" s="8"/>
      <c r="BE738" s="8"/>
      <c r="BF738" s="8"/>
      <c r="BG738" s="8"/>
      <c r="BH738" s="8"/>
      <c r="BI738" s="8"/>
      <c r="BJ738" s="8"/>
      <c r="BK738" s="8"/>
      <c r="BL738" s="8"/>
      <c r="BM738" s="8"/>
      <c r="BN738" s="8"/>
      <c r="BO738" s="8"/>
      <c r="BP738" s="7"/>
      <c r="BQ738" s="8"/>
      <c r="BR738" s="8"/>
      <c r="BS738" s="7"/>
      <c r="BT738" s="8"/>
      <c r="BU738" s="8"/>
      <c r="BV738" s="2"/>
      <c r="BW738" s="2"/>
      <c r="BX738" s="2"/>
      <c r="BY738" s="2"/>
      <c r="BZ738" s="2"/>
      <c r="CA738" s="2"/>
      <c r="CB738" s="2"/>
      <c r="CC738" s="2"/>
      <c r="CD738" s="2"/>
      <c r="CE738" s="2"/>
      <c r="CF738" s="2"/>
      <c r="CG738" s="2"/>
    </row>
    <row r="739" spans="1:85" s="9" customFormat="1" x14ac:dyDescent="0.25">
      <c r="A739" s="2"/>
      <c r="B739" s="3"/>
      <c r="C739" s="4"/>
      <c r="D739" s="5"/>
      <c r="E739" s="5"/>
      <c r="F739" s="4"/>
      <c r="G739" s="6"/>
      <c r="H739" s="6"/>
      <c r="I739" s="2"/>
      <c r="J739" s="2"/>
      <c r="K739" s="2"/>
      <c r="L739" s="6"/>
      <c r="M739" s="2"/>
      <c r="N739" s="2"/>
      <c r="O739" s="6"/>
      <c r="P739" s="2"/>
      <c r="Q739" s="2"/>
      <c r="R739" s="6"/>
      <c r="S739" s="2"/>
      <c r="T739" s="2"/>
      <c r="U739" s="2"/>
      <c r="V739" s="7"/>
      <c r="W739" s="7"/>
      <c r="X739" s="8"/>
      <c r="Y739" s="8"/>
      <c r="Z739" s="8"/>
      <c r="AA739" s="8"/>
      <c r="AB739" s="8"/>
      <c r="AC739" s="7"/>
      <c r="AD739" s="8"/>
      <c r="AE739" s="8"/>
      <c r="AF739" s="7"/>
      <c r="AG739" s="8"/>
      <c r="AH739" s="8"/>
      <c r="AI739" s="8"/>
      <c r="AJ739" s="8"/>
      <c r="AK739" s="8"/>
      <c r="AL739" s="8"/>
      <c r="AM739" s="7"/>
      <c r="AN739" s="8"/>
      <c r="AO739" s="8"/>
      <c r="AP739" s="8"/>
      <c r="AQ739" s="7"/>
      <c r="AR739" s="8"/>
      <c r="AS739" s="8"/>
      <c r="AT739" s="8"/>
      <c r="AU739" s="8"/>
      <c r="AV739" s="8"/>
      <c r="AW739" s="8"/>
      <c r="AX739" s="7"/>
      <c r="AY739" s="8"/>
      <c r="AZ739" s="8"/>
      <c r="BA739" s="8"/>
      <c r="BB739" s="8"/>
      <c r="BC739" s="8"/>
      <c r="BD739" s="8"/>
      <c r="BE739" s="8"/>
      <c r="BF739" s="8"/>
      <c r="BG739" s="8"/>
      <c r="BH739" s="8"/>
      <c r="BI739" s="8"/>
      <c r="BJ739" s="8"/>
      <c r="BK739" s="8"/>
      <c r="BL739" s="8"/>
      <c r="BM739" s="8"/>
      <c r="BN739" s="8"/>
      <c r="BO739" s="8"/>
      <c r="BP739" s="7"/>
      <c r="BQ739" s="8"/>
      <c r="BR739" s="8"/>
      <c r="BS739" s="7"/>
      <c r="BT739" s="8"/>
      <c r="BU739" s="8"/>
      <c r="BV739" s="2"/>
      <c r="BW739" s="2"/>
      <c r="BX739" s="2"/>
      <c r="BY739" s="2"/>
      <c r="BZ739" s="2"/>
      <c r="CA739" s="2"/>
      <c r="CB739" s="2"/>
      <c r="CC739" s="2"/>
      <c r="CD739" s="2"/>
      <c r="CE739" s="2"/>
      <c r="CF739" s="2"/>
      <c r="CG739" s="2"/>
    </row>
    <row r="740" spans="1:85" s="9" customFormat="1" x14ac:dyDescent="0.25">
      <c r="A740" s="2"/>
      <c r="B740" s="3"/>
      <c r="C740" s="4"/>
      <c r="D740" s="5"/>
      <c r="E740" s="5"/>
      <c r="F740" s="4"/>
      <c r="G740" s="6"/>
      <c r="H740" s="6"/>
      <c r="I740" s="2"/>
      <c r="J740" s="2"/>
      <c r="K740" s="2"/>
      <c r="L740" s="6"/>
      <c r="M740" s="2"/>
      <c r="N740" s="2"/>
      <c r="O740" s="6"/>
      <c r="P740" s="2"/>
      <c r="Q740" s="2"/>
      <c r="R740" s="6"/>
      <c r="S740" s="2"/>
      <c r="T740" s="2"/>
      <c r="U740" s="2"/>
      <c r="V740" s="7"/>
      <c r="W740" s="7"/>
      <c r="X740" s="8"/>
      <c r="Y740" s="8"/>
      <c r="Z740" s="8"/>
      <c r="AA740" s="8"/>
      <c r="AB740" s="8"/>
      <c r="AC740" s="7"/>
      <c r="AD740" s="8"/>
      <c r="AE740" s="8"/>
      <c r="AF740" s="7"/>
      <c r="AG740" s="8"/>
      <c r="AH740" s="8"/>
      <c r="AI740" s="8"/>
      <c r="AJ740" s="8"/>
      <c r="AK740" s="8"/>
      <c r="AL740" s="8"/>
      <c r="AM740" s="7"/>
      <c r="AN740" s="8"/>
      <c r="AO740" s="8"/>
      <c r="AP740" s="8"/>
      <c r="AQ740" s="7"/>
      <c r="AR740" s="8"/>
      <c r="AS740" s="8"/>
      <c r="AT740" s="8"/>
      <c r="AU740" s="8"/>
      <c r="AV740" s="8"/>
      <c r="AW740" s="8"/>
      <c r="AX740" s="7"/>
      <c r="AY740" s="8"/>
      <c r="AZ740" s="8"/>
      <c r="BA740" s="8"/>
      <c r="BB740" s="8"/>
      <c r="BC740" s="8"/>
      <c r="BD740" s="8"/>
      <c r="BE740" s="8"/>
      <c r="BF740" s="8"/>
      <c r="BG740" s="8"/>
      <c r="BH740" s="8"/>
      <c r="BI740" s="8"/>
      <c r="BJ740" s="8"/>
      <c r="BK740" s="8"/>
      <c r="BL740" s="8"/>
      <c r="BM740" s="8"/>
      <c r="BN740" s="8"/>
      <c r="BO740" s="8"/>
      <c r="BP740" s="7"/>
      <c r="BQ740" s="8"/>
      <c r="BR740" s="8"/>
      <c r="BS740" s="7"/>
      <c r="BT740" s="8"/>
      <c r="BU740" s="8"/>
      <c r="BV740" s="2"/>
      <c r="BW740" s="2"/>
      <c r="BX740" s="2"/>
      <c r="BY740" s="2"/>
      <c r="BZ740" s="2"/>
      <c r="CA740" s="2"/>
      <c r="CB740" s="2"/>
      <c r="CC740" s="2"/>
      <c r="CD740" s="2"/>
      <c r="CE740" s="2"/>
      <c r="CF740" s="2"/>
      <c r="CG740" s="2"/>
    </row>
    <row r="741" spans="1:85" s="9" customFormat="1" x14ac:dyDescent="0.25">
      <c r="A741" s="2"/>
      <c r="B741" s="3"/>
      <c r="C741" s="4"/>
      <c r="D741" s="5"/>
      <c r="E741" s="5"/>
      <c r="F741" s="4"/>
      <c r="G741" s="6"/>
      <c r="H741" s="6"/>
      <c r="I741" s="2"/>
      <c r="J741" s="2"/>
      <c r="K741" s="2"/>
      <c r="L741" s="6"/>
      <c r="M741" s="2"/>
      <c r="N741" s="2"/>
      <c r="O741" s="6"/>
      <c r="P741" s="2"/>
      <c r="Q741" s="2"/>
      <c r="R741" s="6"/>
      <c r="S741" s="2"/>
      <c r="T741" s="2"/>
      <c r="U741" s="2"/>
      <c r="V741" s="7"/>
      <c r="W741" s="7"/>
      <c r="X741" s="8"/>
      <c r="Y741" s="8"/>
      <c r="Z741" s="8"/>
      <c r="AA741" s="8"/>
      <c r="AB741" s="8"/>
      <c r="AC741" s="7"/>
      <c r="AD741" s="8"/>
      <c r="AE741" s="8"/>
      <c r="AF741" s="7"/>
      <c r="AG741" s="8"/>
      <c r="AH741" s="8"/>
      <c r="AI741" s="8"/>
      <c r="AJ741" s="8"/>
      <c r="AK741" s="8"/>
      <c r="AL741" s="8"/>
      <c r="AM741" s="7"/>
      <c r="AN741" s="8"/>
      <c r="AO741" s="8"/>
      <c r="AP741" s="8"/>
      <c r="AQ741" s="7"/>
      <c r="AR741" s="8"/>
      <c r="AS741" s="8"/>
      <c r="AT741" s="8"/>
      <c r="AU741" s="8"/>
      <c r="AV741" s="8"/>
      <c r="AW741" s="8"/>
      <c r="AX741" s="7"/>
      <c r="AY741" s="8"/>
      <c r="AZ741" s="8"/>
      <c r="BA741" s="8"/>
      <c r="BB741" s="8"/>
      <c r="BC741" s="8"/>
      <c r="BD741" s="8"/>
      <c r="BE741" s="8"/>
      <c r="BF741" s="8"/>
      <c r="BG741" s="8"/>
      <c r="BH741" s="8"/>
      <c r="BI741" s="8"/>
      <c r="BJ741" s="8"/>
      <c r="BK741" s="8"/>
      <c r="BL741" s="8"/>
      <c r="BM741" s="8"/>
      <c r="BN741" s="8"/>
      <c r="BO741" s="8"/>
      <c r="BP741" s="7"/>
      <c r="BQ741" s="8"/>
      <c r="BR741" s="8"/>
      <c r="BS741" s="7"/>
      <c r="BT741" s="8"/>
      <c r="BU741" s="8"/>
      <c r="BV741" s="2"/>
      <c r="BW741" s="2"/>
      <c r="BX741" s="2"/>
      <c r="BY741" s="2"/>
      <c r="BZ741" s="2"/>
      <c r="CA741" s="2"/>
      <c r="CB741" s="2"/>
      <c r="CC741" s="2"/>
      <c r="CD741" s="2"/>
      <c r="CE741" s="2"/>
      <c r="CF741" s="2"/>
      <c r="CG741" s="2"/>
    </row>
    <row r="742" spans="1:85" s="9" customFormat="1" x14ac:dyDescent="0.25">
      <c r="A742" s="2"/>
      <c r="B742" s="3"/>
      <c r="C742" s="4"/>
      <c r="D742" s="5"/>
      <c r="E742" s="5"/>
      <c r="F742" s="4"/>
      <c r="G742" s="6"/>
      <c r="H742" s="6"/>
      <c r="I742" s="2"/>
      <c r="J742" s="2"/>
      <c r="K742" s="2"/>
      <c r="L742" s="6"/>
      <c r="M742" s="2"/>
      <c r="N742" s="2"/>
      <c r="O742" s="6"/>
      <c r="P742" s="2"/>
      <c r="Q742" s="2"/>
      <c r="R742" s="6"/>
      <c r="S742" s="2"/>
      <c r="T742" s="2"/>
      <c r="U742" s="2"/>
      <c r="V742" s="7"/>
      <c r="W742" s="7"/>
      <c r="X742" s="8"/>
      <c r="Y742" s="8"/>
      <c r="Z742" s="8"/>
      <c r="AA742" s="8"/>
      <c r="AB742" s="8"/>
      <c r="AC742" s="7"/>
      <c r="AD742" s="8"/>
      <c r="AE742" s="8"/>
      <c r="AF742" s="7"/>
      <c r="AG742" s="8"/>
      <c r="AH742" s="8"/>
      <c r="AI742" s="8"/>
      <c r="AJ742" s="8"/>
      <c r="AK742" s="8"/>
      <c r="AL742" s="8"/>
      <c r="AM742" s="7"/>
      <c r="AN742" s="8"/>
      <c r="AO742" s="8"/>
      <c r="AP742" s="8"/>
      <c r="AQ742" s="7"/>
      <c r="AR742" s="8"/>
      <c r="AS742" s="8"/>
      <c r="AT742" s="8"/>
      <c r="AU742" s="8"/>
      <c r="AV742" s="8"/>
      <c r="AW742" s="8"/>
      <c r="AX742" s="7"/>
      <c r="AY742" s="8"/>
      <c r="AZ742" s="8"/>
      <c r="BA742" s="8"/>
      <c r="BB742" s="8"/>
      <c r="BC742" s="8"/>
      <c r="BD742" s="8"/>
      <c r="BE742" s="8"/>
      <c r="BF742" s="8"/>
      <c r="BG742" s="8"/>
      <c r="BH742" s="8"/>
      <c r="BI742" s="8"/>
      <c r="BJ742" s="8"/>
      <c r="BK742" s="8"/>
      <c r="BL742" s="8"/>
      <c r="BM742" s="8"/>
      <c r="BN742" s="8"/>
      <c r="BO742" s="8"/>
      <c r="BP742" s="7"/>
      <c r="BQ742" s="8"/>
      <c r="BR742" s="8"/>
      <c r="BS742" s="7"/>
      <c r="BT742" s="8"/>
      <c r="BU742" s="8"/>
      <c r="BV742" s="2"/>
      <c r="BW742" s="2"/>
      <c r="BX742" s="2"/>
      <c r="BY742" s="2"/>
      <c r="BZ742" s="2"/>
      <c r="CA742" s="2"/>
      <c r="CB742" s="2"/>
      <c r="CC742" s="2"/>
      <c r="CD742" s="2"/>
      <c r="CE742" s="2"/>
      <c r="CF742" s="2"/>
      <c r="CG742" s="2"/>
    </row>
    <row r="743" spans="1:85" s="9" customFormat="1" x14ac:dyDescent="0.25">
      <c r="A743" s="2"/>
      <c r="B743" s="3"/>
      <c r="C743" s="4"/>
      <c r="D743" s="5"/>
      <c r="E743" s="5"/>
      <c r="F743" s="4"/>
      <c r="G743" s="6"/>
      <c r="H743" s="6"/>
      <c r="I743" s="2"/>
      <c r="J743" s="2"/>
      <c r="K743" s="2"/>
      <c r="L743" s="6"/>
      <c r="M743" s="2"/>
      <c r="N743" s="2"/>
      <c r="O743" s="6"/>
      <c r="P743" s="2"/>
      <c r="Q743" s="2"/>
      <c r="R743" s="6"/>
      <c r="S743" s="2"/>
      <c r="T743" s="2"/>
      <c r="U743" s="2"/>
      <c r="V743" s="7"/>
      <c r="W743" s="7"/>
      <c r="X743" s="8"/>
      <c r="Y743" s="8"/>
      <c r="Z743" s="8"/>
      <c r="AA743" s="8"/>
      <c r="AB743" s="8"/>
      <c r="AC743" s="7"/>
      <c r="AD743" s="8"/>
      <c r="AE743" s="8"/>
      <c r="AF743" s="7"/>
      <c r="AG743" s="8"/>
      <c r="AH743" s="8"/>
      <c r="AI743" s="8"/>
      <c r="AJ743" s="8"/>
      <c r="AK743" s="8"/>
      <c r="AL743" s="8"/>
      <c r="AM743" s="7"/>
      <c r="AN743" s="8"/>
      <c r="AO743" s="8"/>
      <c r="AP743" s="8"/>
      <c r="AQ743" s="7"/>
      <c r="AR743" s="8"/>
      <c r="AS743" s="8"/>
      <c r="AT743" s="8"/>
      <c r="AU743" s="8"/>
      <c r="AV743" s="8"/>
      <c r="AW743" s="8"/>
      <c r="AX743" s="7"/>
      <c r="AY743" s="8"/>
      <c r="AZ743" s="8"/>
      <c r="BA743" s="8"/>
      <c r="BB743" s="8"/>
      <c r="BC743" s="8"/>
      <c r="BD743" s="8"/>
      <c r="BE743" s="8"/>
      <c r="BF743" s="8"/>
      <c r="BG743" s="8"/>
      <c r="BH743" s="8"/>
      <c r="BI743" s="8"/>
      <c r="BJ743" s="8"/>
      <c r="BK743" s="8"/>
      <c r="BL743" s="8"/>
      <c r="BM743" s="8"/>
      <c r="BN743" s="8"/>
      <c r="BO743" s="8"/>
      <c r="BP743" s="7"/>
      <c r="BQ743" s="8"/>
      <c r="BR743" s="8"/>
      <c r="BS743" s="7"/>
      <c r="BT743" s="8"/>
      <c r="BU743" s="8"/>
      <c r="BV743" s="2"/>
      <c r="BW743" s="2"/>
      <c r="BX743" s="2"/>
      <c r="BY743" s="2"/>
      <c r="BZ743" s="2"/>
      <c r="CA743" s="2"/>
      <c r="CB743" s="2"/>
      <c r="CC743" s="2"/>
      <c r="CD743" s="2"/>
      <c r="CE743" s="2"/>
      <c r="CF743" s="2"/>
      <c r="CG743" s="2"/>
    </row>
    <row r="744" spans="1:85" s="9" customFormat="1" x14ac:dyDescent="0.25">
      <c r="A744" s="2"/>
      <c r="B744" s="3"/>
      <c r="C744" s="4"/>
      <c r="D744" s="5"/>
      <c r="E744" s="5"/>
      <c r="F744" s="4"/>
      <c r="G744" s="6"/>
      <c r="H744" s="6"/>
      <c r="I744" s="2"/>
      <c r="J744" s="2"/>
      <c r="K744" s="2"/>
      <c r="L744" s="6"/>
      <c r="M744" s="2"/>
      <c r="N744" s="2"/>
      <c r="O744" s="6"/>
      <c r="P744" s="2"/>
      <c r="Q744" s="2"/>
      <c r="R744" s="6"/>
      <c r="S744" s="2"/>
      <c r="T744" s="2"/>
      <c r="U744" s="2"/>
      <c r="V744" s="7"/>
      <c r="W744" s="7"/>
      <c r="X744" s="8"/>
      <c r="Y744" s="8"/>
      <c r="Z744" s="8"/>
      <c r="AA744" s="8"/>
      <c r="AB744" s="8"/>
      <c r="AC744" s="7"/>
      <c r="AD744" s="8"/>
      <c r="AE744" s="8"/>
      <c r="AF744" s="7"/>
      <c r="AG744" s="8"/>
      <c r="AH744" s="8"/>
      <c r="AI744" s="8"/>
      <c r="AJ744" s="8"/>
      <c r="AK744" s="8"/>
      <c r="AL744" s="8"/>
      <c r="AM744" s="7"/>
      <c r="AN744" s="8"/>
      <c r="AO744" s="8"/>
      <c r="AP744" s="8"/>
      <c r="AQ744" s="7"/>
      <c r="AR744" s="8"/>
      <c r="AS744" s="8"/>
      <c r="AT744" s="8"/>
      <c r="AU744" s="8"/>
      <c r="AV744" s="8"/>
      <c r="AW744" s="8"/>
      <c r="AX744" s="7"/>
      <c r="AY744" s="8"/>
      <c r="AZ744" s="8"/>
      <c r="BA744" s="8"/>
      <c r="BB744" s="8"/>
      <c r="BC744" s="8"/>
      <c r="BD744" s="8"/>
      <c r="BE744" s="8"/>
      <c r="BF744" s="8"/>
      <c r="BG744" s="8"/>
      <c r="BH744" s="8"/>
      <c r="BI744" s="8"/>
      <c r="BJ744" s="8"/>
      <c r="BK744" s="8"/>
      <c r="BL744" s="8"/>
      <c r="BM744" s="8"/>
      <c r="BN744" s="8"/>
      <c r="BO744" s="8"/>
      <c r="BP744" s="7"/>
      <c r="BQ744" s="8"/>
      <c r="BR744" s="8"/>
      <c r="BS744" s="7"/>
      <c r="BT744" s="8"/>
      <c r="BU744" s="8"/>
      <c r="BV744" s="2"/>
      <c r="BW744" s="2"/>
      <c r="BX744" s="2"/>
      <c r="BY744" s="2"/>
      <c r="BZ744" s="2"/>
      <c r="CA744" s="2"/>
      <c r="CB744" s="2"/>
      <c r="CC744" s="2"/>
      <c r="CD744" s="2"/>
      <c r="CE744" s="2"/>
      <c r="CF744" s="2"/>
      <c r="CG744" s="2"/>
    </row>
    <row r="745" spans="1:85" s="9" customFormat="1" x14ac:dyDescent="0.25">
      <c r="A745" s="2"/>
      <c r="B745" s="3"/>
      <c r="C745" s="4"/>
      <c r="D745" s="5"/>
      <c r="E745" s="5"/>
      <c r="F745" s="4"/>
      <c r="G745" s="6"/>
      <c r="H745" s="6"/>
      <c r="I745" s="2"/>
      <c r="J745" s="2"/>
      <c r="K745" s="2"/>
      <c r="L745" s="6"/>
      <c r="M745" s="2"/>
      <c r="N745" s="2"/>
      <c r="O745" s="6"/>
      <c r="P745" s="2"/>
      <c r="Q745" s="2"/>
      <c r="R745" s="6"/>
      <c r="S745" s="2"/>
      <c r="T745" s="2"/>
      <c r="U745" s="2"/>
      <c r="V745" s="7"/>
      <c r="W745" s="7"/>
      <c r="X745" s="8"/>
      <c r="Y745" s="8"/>
      <c r="Z745" s="8"/>
      <c r="AA745" s="8"/>
      <c r="AB745" s="8"/>
      <c r="AC745" s="7"/>
      <c r="AD745" s="8"/>
      <c r="AE745" s="8"/>
      <c r="AF745" s="7"/>
      <c r="AG745" s="8"/>
      <c r="AH745" s="8"/>
      <c r="AI745" s="8"/>
      <c r="AJ745" s="8"/>
      <c r="AK745" s="8"/>
      <c r="AL745" s="8"/>
      <c r="AM745" s="7"/>
      <c r="AN745" s="8"/>
      <c r="AO745" s="8"/>
      <c r="AP745" s="8"/>
      <c r="AQ745" s="7"/>
      <c r="AR745" s="8"/>
      <c r="AS745" s="8"/>
      <c r="AT745" s="8"/>
      <c r="AU745" s="8"/>
      <c r="AV745" s="8"/>
      <c r="AW745" s="8"/>
      <c r="AX745" s="7"/>
      <c r="AY745" s="8"/>
      <c r="AZ745" s="8"/>
      <c r="BA745" s="8"/>
      <c r="BB745" s="8"/>
      <c r="BC745" s="8"/>
      <c r="BD745" s="8"/>
      <c r="BE745" s="8"/>
      <c r="BF745" s="8"/>
      <c r="BG745" s="8"/>
      <c r="BH745" s="8"/>
      <c r="BI745" s="8"/>
      <c r="BJ745" s="8"/>
      <c r="BK745" s="8"/>
      <c r="BL745" s="8"/>
      <c r="BM745" s="8"/>
      <c r="BN745" s="8"/>
      <c r="BO745" s="8"/>
      <c r="BP745" s="7"/>
      <c r="BQ745" s="8"/>
      <c r="BR745" s="8"/>
      <c r="BS745" s="7"/>
      <c r="BT745" s="8"/>
      <c r="BU745" s="8"/>
      <c r="BV745" s="2"/>
      <c r="BW745" s="2"/>
      <c r="BX745" s="2"/>
      <c r="BY745" s="2"/>
      <c r="BZ745" s="2"/>
      <c r="CA745" s="2"/>
      <c r="CB745" s="2"/>
      <c r="CC745" s="2"/>
      <c r="CD745" s="2"/>
      <c r="CE745" s="2"/>
      <c r="CF745" s="2"/>
      <c r="CG745" s="2"/>
    </row>
    <row r="746" spans="1:85" s="9" customFormat="1" x14ac:dyDescent="0.25">
      <c r="A746" s="2"/>
      <c r="B746" s="3"/>
      <c r="C746" s="4"/>
      <c r="D746" s="5"/>
      <c r="E746" s="5"/>
      <c r="F746" s="4"/>
      <c r="G746" s="6"/>
      <c r="H746" s="6"/>
      <c r="I746" s="2"/>
      <c r="J746" s="2"/>
      <c r="K746" s="2"/>
      <c r="L746" s="6"/>
      <c r="M746" s="2"/>
      <c r="N746" s="2"/>
      <c r="O746" s="6"/>
      <c r="P746" s="2"/>
      <c r="Q746" s="2"/>
      <c r="R746" s="6"/>
      <c r="S746" s="2"/>
      <c r="T746" s="2"/>
      <c r="U746" s="2"/>
      <c r="V746" s="7"/>
      <c r="W746" s="7"/>
      <c r="X746" s="8"/>
      <c r="Y746" s="8"/>
      <c r="Z746" s="8"/>
      <c r="AA746" s="8"/>
      <c r="AB746" s="8"/>
      <c r="AC746" s="7"/>
      <c r="AD746" s="8"/>
      <c r="AE746" s="8"/>
      <c r="AF746" s="7"/>
      <c r="AG746" s="8"/>
      <c r="AH746" s="8"/>
      <c r="AI746" s="8"/>
      <c r="AJ746" s="8"/>
      <c r="AK746" s="8"/>
      <c r="AL746" s="8"/>
      <c r="AM746" s="7"/>
      <c r="AN746" s="8"/>
      <c r="AO746" s="8"/>
      <c r="AP746" s="8"/>
      <c r="AQ746" s="7"/>
      <c r="AR746" s="8"/>
      <c r="AS746" s="8"/>
      <c r="AT746" s="8"/>
      <c r="AU746" s="8"/>
      <c r="AV746" s="8"/>
      <c r="AW746" s="8"/>
      <c r="AX746" s="7"/>
      <c r="AY746" s="8"/>
      <c r="AZ746" s="8"/>
      <c r="BA746" s="8"/>
      <c r="BB746" s="8"/>
      <c r="BC746" s="8"/>
      <c r="BD746" s="8"/>
      <c r="BE746" s="8"/>
      <c r="BF746" s="8"/>
      <c r="BG746" s="8"/>
      <c r="BH746" s="8"/>
      <c r="BI746" s="8"/>
      <c r="BJ746" s="8"/>
      <c r="BK746" s="8"/>
      <c r="BL746" s="8"/>
      <c r="BM746" s="8"/>
      <c r="BN746" s="8"/>
      <c r="BO746" s="8"/>
      <c r="BP746" s="7"/>
      <c r="BQ746" s="8"/>
      <c r="BR746" s="8"/>
      <c r="BS746" s="7"/>
      <c r="BT746" s="8"/>
      <c r="BU746" s="8"/>
      <c r="BV746" s="2"/>
      <c r="BW746" s="2"/>
      <c r="BX746" s="2"/>
      <c r="BY746" s="2"/>
      <c r="BZ746" s="2"/>
      <c r="CA746" s="2"/>
      <c r="CB746" s="2"/>
      <c r="CC746" s="2"/>
      <c r="CD746" s="2"/>
      <c r="CE746" s="2"/>
      <c r="CF746" s="2"/>
      <c r="CG746" s="2"/>
    </row>
    <row r="747" spans="1:85" s="9" customFormat="1" x14ac:dyDescent="0.25">
      <c r="A747" s="2"/>
      <c r="B747" s="3"/>
      <c r="C747" s="4"/>
      <c r="D747" s="5"/>
      <c r="E747" s="5"/>
      <c r="F747" s="4"/>
      <c r="G747" s="6"/>
      <c r="H747" s="6"/>
      <c r="I747" s="2"/>
      <c r="J747" s="2"/>
      <c r="K747" s="2"/>
      <c r="L747" s="6"/>
      <c r="M747" s="2"/>
      <c r="N747" s="2"/>
      <c r="O747" s="6"/>
      <c r="P747" s="2"/>
      <c r="Q747" s="2"/>
      <c r="R747" s="6"/>
      <c r="S747" s="2"/>
      <c r="T747" s="2"/>
      <c r="U747" s="2"/>
      <c r="V747" s="7"/>
      <c r="W747" s="7"/>
      <c r="X747" s="8"/>
      <c r="Y747" s="8"/>
      <c r="Z747" s="8"/>
      <c r="AA747" s="8"/>
      <c r="AB747" s="8"/>
      <c r="AC747" s="7"/>
      <c r="AD747" s="8"/>
      <c r="AE747" s="8"/>
      <c r="AF747" s="7"/>
      <c r="AG747" s="8"/>
      <c r="AH747" s="8"/>
      <c r="AI747" s="8"/>
      <c r="AJ747" s="8"/>
      <c r="AK747" s="8"/>
      <c r="AL747" s="8"/>
      <c r="AM747" s="7"/>
      <c r="AN747" s="8"/>
      <c r="AO747" s="8"/>
      <c r="AP747" s="8"/>
      <c r="AQ747" s="7"/>
      <c r="AR747" s="8"/>
      <c r="AS747" s="8"/>
      <c r="AT747" s="8"/>
      <c r="AU747" s="8"/>
      <c r="AV747" s="8"/>
      <c r="AW747" s="8"/>
      <c r="AX747" s="7"/>
      <c r="AY747" s="8"/>
      <c r="AZ747" s="8"/>
      <c r="BA747" s="8"/>
      <c r="BB747" s="8"/>
      <c r="BC747" s="8"/>
      <c r="BD747" s="8"/>
      <c r="BE747" s="8"/>
      <c r="BF747" s="8"/>
      <c r="BG747" s="8"/>
      <c r="BH747" s="8"/>
      <c r="BI747" s="8"/>
      <c r="BJ747" s="8"/>
      <c r="BK747" s="8"/>
      <c r="BL747" s="8"/>
      <c r="BM747" s="8"/>
      <c r="BN747" s="8"/>
      <c r="BO747" s="8"/>
      <c r="BP747" s="7"/>
      <c r="BQ747" s="8"/>
      <c r="BR747" s="8"/>
      <c r="BS747" s="7"/>
      <c r="BT747" s="8"/>
      <c r="BU747" s="8"/>
      <c r="BV747" s="2"/>
      <c r="BW747" s="2"/>
      <c r="BX747" s="2"/>
      <c r="BY747" s="2"/>
      <c r="BZ747" s="2"/>
      <c r="CA747" s="2"/>
      <c r="CB747" s="2"/>
      <c r="CC747" s="2"/>
      <c r="CD747" s="2"/>
      <c r="CE747" s="2"/>
      <c r="CF747" s="2"/>
      <c r="CG747" s="2"/>
    </row>
    <row r="748" spans="1:85" s="9" customFormat="1" x14ac:dyDescent="0.25">
      <c r="A748" s="2"/>
      <c r="B748" s="3"/>
      <c r="C748" s="4"/>
      <c r="D748" s="5"/>
      <c r="E748" s="5"/>
      <c r="F748" s="4"/>
      <c r="G748" s="6"/>
      <c r="H748" s="6"/>
      <c r="I748" s="2"/>
      <c r="J748" s="2"/>
      <c r="K748" s="2"/>
      <c r="L748" s="6"/>
      <c r="M748" s="2"/>
      <c r="N748" s="2"/>
      <c r="O748" s="6"/>
      <c r="P748" s="2"/>
      <c r="Q748" s="2"/>
      <c r="R748" s="6"/>
      <c r="S748" s="2"/>
      <c r="T748" s="2"/>
      <c r="U748" s="2"/>
      <c r="V748" s="7"/>
      <c r="W748" s="7"/>
      <c r="X748" s="8"/>
      <c r="Y748" s="8"/>
      <c r="Z748" s="8"/>
      <c r="AA748" s="8"/>
      <c r="AB748" s="8"/>
      <c r="AC748" s="7"/>
      <c r="AD748" s="8"/>
      <c r="AE748" s="8"/>
      <c r="AF748" s="7"/>
      <c r="AG748" s="8"/>
      <c r="AH748" s="8"/>
      <c r="AI748" s="8"/>
      <c r="AJ748" s="8"/>
      <c r="AK748" s="8"/>
      <c r="AL748" s="8"/>
      <c r="AM748" s="7"/>
      <c r="AN748" s="8"/>
      <c r="AO748" s="8"/>
      <c r="AP748" s="8"/>
      <c r="AQ748" s="7"/>
      <c r="AR748" s="8"/>
      <c r="AS748" s="8"/>
      <c r="AT748" s="8"/>
      <c r="AU748" s="8"/>
      <c r="AV748" s="8"/>
      <c r="AW748" s="8"/>
      <c r="AX748" s="7"/>
      <c r="AY748" s="8"/>
      <c r="AZ748" s="8"/>
      <c r="BA748" s="8"/>
      <c r="BB748" s="8"/>
      <c r="BC748" s="8"/>
      <c r="BD748" s="8"/>
      <c r="BE748" s="8"/>
      <c r="BF748" s="8"/>
      <c r="BG748" s="8"/>
      <c r="BH748" s="8"/>
      <c r="BI748" s="8"/>
      <c r="BJ748" s="8"/>
      <c r="BK748" s="8"/>
      <c r="BL748" s="8"/>
      <c r="BM748" s="8"/>
      <c r="BN748" s="8"/>
      <c r="BO748" s="8"/>
      <c r="BP748" s="7"/>
      <c r="BQ748" s="8"/>
      <c r="BR748" s="8"/>
      <c r="BS748" s="7"/>
      <c r="BT748" s="8"/>
      <c r="BU748" s="8"/>
      <c r="BV748" s="2"/>
      <c r="BW748" s="2"/>
      <c r="BX748" s="2"/>
      <c r="BY748" s="2"/>
      <c r="BZ748" s="2"/>
      <c r="CA748" s="2"/>
      <c r="CB748" s="2"/>
      <c r="CC748" s="2"/>
      <c r="CD748" s="2"/>
      <c r="CE748" s="2"/>
      <c r="CF748" s="2"/>
      <c r="CG748" s="2"/>
    </row>
    <row r="749" spans="1:85" s="9" customFormat="1" x14ac:dyDescent="0.25">
      <c r="A749" s="2"/>
      <c r="B749" s="3"/>
      <c r="C749" s="4"/>
      <c r="D749" s="5"/>
      <c r="E749" s="5"/>
      <c r="F749" s="4"/>
      <c r="G749" s="6"/>
      <c r="H749" s="6"/>
      <c r="I749" s="2"/>
      <c r="J749" s="2"/>
      <c r="K749" s="2"/>
      <c r="L749" s="6"/>
      <c r="M749" s="2"/>
      <c r="N749" s="2"/>
      <c r="O749" s="6"/>
      <c r="P749" s="2"/>
      <c r="Q749" s="2"/>
      <c r="R749" s="6"/>
      <c r="S749" s="2"/>
      <c r="T749" s="2"/>
      <c r="U749" s="2"/>
      <c r="V749" s="7"/>
      <c r="W749" s="7"/>
      <c r="X749" s="8"/>
      <c r="Y749" s="8"/>
      <c r="Z749" s="8"/>
      <c r="AA749" s="8"/>
      <c r="AB749" s="8"/>
      <c r="AC749" s="7"/>
      <c r="AD749" s="8"/>
      <c r="AE749" s="8"/>
      <c r="AF749" s="7"/>
      <c r="AG749" s="8"/>
      <c r="AH749" s="8"/>
      <c r="AI749" s="8"/>
      <c r="AJ749" s="8"/>
      <c r="AK749" s="8"/>
      <c r="AL749" s="8"/>
      <c r="AM749" s="7"/>
      <c r="AN749" s="8"/>
      <c r="AO749" s="8"/>
      <c r="AP749" s="8"/>
      <c r="AQ749" s="7"/>
      <c r="AR749" s="8"/>
      <c r="AS749" s="8"/>
      <c r="AT749" s="8"/>
      <c r="AU749" s="8"/>
      <c r="AV749" s="8"/>
      <c r="AW749" s="8"/>
      <c r="AX749" s="7"/>
      <c r="AY749" s="8"/>
      <c r="AZ749" s="8"/>
      <c r="BA749" s="8"/>
      <c r="BB749" s="8"/>
      <c r="BC749" s="8"/>
      <c r="BD749" s="8"/>
      <c r="BE749" s="8"/>
      <c r="BF749" s="8"/>
      <c r="BG749" s="8"/>
      <c r="BH749" s="8"/>
      <c r="BI749" s="8"/>
      <c r="BJ749" s="8"/>
      <c r="BK749" s="8"/>
      <c r="BL749" s="8"/>
      <c r="BM749" s="8"/>
      <c r="BN749" s="8"/>
      <c r="BO749" s="8"/>
      <c r="BP749" s="7"/>
      <c r="BQ749" s="8"/>
      <c r="BR749" s="8"/>
      <c r="BS749" s="7"/>
      <c r="BT749" s="8"/>
      <c r="BU749" s="8"/>
      <c r="BV749" s="2"/>
      <c r="BW749" s="2"/>
      <c r="BX749" s="2"/>
      <c r="BY749" s="2"/>
      <c r="BZ749" s="2"/>
      <c r="CA749" s="2"/>
      <c r="CB749" s="2"/>
      <c r="CC749" s="2"/>
      <c r="CD749" s="2"/>
      <c r="CE749" s="2"/>
      <c r="CF749" s="2"/>
      <c r="CG749" s="2"/>
    </row>
    <row r="750" spans="1:85" s="9" customFormat="1" x14ac:dyDescent="0.25">
      <c r="A750" s="2"/>
      <c r="B750" s="3"/>
      <c r="C750" s="4"/>
      <c r="D750" s="5"/>
      <c r="E750" s="5"/>
      <c r="F750" s="4"/>
      <c r="G750" s="6"/>
      <c r="H750" s="6"/>
      <c r="I750" s="2"/>
      <c r="J750" s="2"/>
      <c r="K750" s="2"/>
      <c r="L750" s="6"/>
      <c r="M750" s="2"/>
      <c r="N750" s="2"/>
      <c r="O750" s="6"/>
      <c r="P750" s="2"/>
      <c r="Q750" s="2"/>
      <c r="R750" s="6"/>
      <c r="S750" s="2"/>
      <c r="T750" s="2"/>
      <c r="U750" s="2"/>
      <c r="V750" s="7"/>
      <c r="W750" s="7"/>
      <c r="X750" s="8"/>
      <c r="Y750" s="8"/>
      <c r="Z750" s="8"/>
      <c r="AA750" s="8"/>
      <c r="AB750" s="8"/>
      <c r="AC750" s="7"/>
      <c r="AD750" s="8"/>
      <c r="AE750" s="8"/>
      <c r="AF750" s="7"/>
      <c r="AG750" s="8"/>
      <c r="AH750" s="8"/>
      <c r="AI750" s="8"/>
      <c r="AJ750" s="8"/>
      <c r="AK750" s="8"/>
      <c r="AL750" s="8"/>
      <c r="AM750" s="7"/>
      <c r="AN750" s="8"/>
      <c r="AO750" s="8"/>
      <c r="AP750" s="8"/>
      <c r="AQ750" s="7"/>
      <c r="AR750" s="8"/>
      <c r="AS750" s="8"/>
      <c r="AT750" s="8"/>
      <c r="AU750" s="8"/>
      <c r="AV750" s="8"/>
      <c r="AW750" s="8"/>
      <c r="AX750" s="7"/>
      <c r="AY750" s="8"/>
      <c r="AZ750" s="8"/>
      <c r="BA750" s="8"/>
      <c r="BB750" s="8"/>
      <c r="BC750" s="8"/>
      <c r="BD750" s="8"/>
      <c r="BE750" s="8"/>
      <c r="BF750" s="8"/>
      <c r="BG750" s="8"/>
      <c r="BH750" s="8"/>
      <c r="BI750" s="8"/>
      <c r="BJ750" s="8"/>
      <c r="BK750" s="8"/>
      <c r="BL750" s="8"/>
      <c r="BM750" s="8"/>
      <c r="BN750" s="8"/>
      <c r="BO750" s="8"/>
      <c r="BP750" s="7"/>
      <c r="BQ750" s="8"/>
      <c r="BR750" s="8"/>
      <c r="BS750" s="7"/>
      <c r="BT750" s="8"/>
      <c r="BU750" s="8"/>
      <c r="BV750" s="2"/>
      <c r="BW750" s="2"/>
      <c r="BX750" s="2"/>
      <c r="BY750" s="2"/>
      <c r="BZ750" s="2"/>
      <c r="CA750" s="2"/>
      <c r="CB750" s="2"/>
      <c r="CC750" s="2"/>
      <c r="CD750" s="2"/>
      <c r="CE750" s="2"/>
      <c r="CF750" s="2"/>
      <c r="CG750" s="2"/>
    </row>
    <row r="751" spans="1:85" s="9" customFormat="1" x14ac:dyDescent="0.25">
      <c r="A751" s="2"/>
      <c r="B751" s="3"/>
      <c r="C751" s="4"/>
      <c r="D751" s="5"/>
      <c r="E751" s="5"/>
      <c r="F751" s="4"/>
      <c r="G751" s="6"/>
      <c r="H751" s="6"/>
      <c r="I751" s="2"/>
      <c r="J751" s="2"/>
      <c r="K751" s="2"/>
      <c r="L751" s="6"/>
      <c r="M751" s="2"/>
      <c r="N751" s="2"/>
      <c r="O751" s="6"/>
      <c r="P751" s="2"/>
      <c r="Q751" s="2"/>
      <c r="R751" s="6"/>
      <c r="S751" s="2"/>
      <c r="T751" s="2"/>
      <c r="U751" s="2"/>
      <c r="V751" s="7"/>
      <c r="W751" s="7"/>
      <c r="X751" s="8"/>
      <c r="Y751" s="8"/>
      <c r="Z751" s="8"/>
      <c r="AA751" s="8"/>
      <c r="AB751" s="8"/>
      <c r="AC751" s="7"/>
      <c r="AD751" s="8"/>
      <c r="AE751" s="8"/>
      <c r="AF751" s="7"/>
      <c r="AG751" s="8"/>
      <c r="AH751" s="8"/>
      <c r="AI751" s="8"/>
      <c r="AJ751" s="8"/>
      <c r="AK751" s="8"/>
      <c r="AL751" s="8"/>
      <c r="AM751" s="7"/>
      <c r="AN751" s="8"/>
      <c r="AO751" s="8"/>
      <c r="AP751" s="8"/>
      <c r="AQ751" s="7"/>
      <c r="AR751" s="8"/>
      <c r="AS751" s="8"/>
      <c r="AT751" s="8"/>
      <c r="AU751" s="8"/>
      <c r="AV751" s="8"/>
      <c r="AW751" s="8"/>
      <c r="AX751" s="7"/>
      <c r="AY751" s="8"/>
      <c r="AZ751" s="8"/>
      <c r="BA751" s="8"/>
      <c r="BB751" s="8"/>
      <c r="BC751" s="8"/>
      <c r="BD751" s="8"/>
      <c r="BE751" s="8"/>
      <c r="BF751" s="8"/>
      <c r="BG751" s="8"/>
      <c r="BH751" s="8"/>
      <c r="BI751" s="8"/>
      <c r="BJ751" s="8"/>
      <c r="BK751" s="8"/>
      <c r="BL751" s="8"/>
      <c r="BM751" s="8"/>
      <c r="BN751" s="8"/>
      <c r="BO751" s="8"/>
      <c r="BP751" s="7"/>
      <c r="BQ751" s="8"/>
      <c r="BR751" s="8"/>
      <c r="BS751" s="7"/>
      <c r="BT751" s="8"/>
      <c r="BU751" s="8"/>
      <c r="BV751" s="2"/>
      <c r="BW751" s="2"/>
      <c r="BX751" s="2"/>
      <c r="BY751" s="2"/>
      <c r="BZ751" s="2"/>
      <c r="CA751" s="2"/>
      <c r="CB751" s="2"/>
      <c r="CC751" s="2"/>
      <c r="CD751" s="2"/>
      <c r="CE751" s="2"/>
      <c r="CF751" s="2"/>
      <c r="CG751" s="2"/>
    </row>
    <row r="752" spans="1:85" s="9" customFormat="1" x14ac:dyDescent="0.25">
      <c r="A752" s="2"/>
      <c r="B752" s="3"/>
      <c r="C752" s="4"/>
      <c r="D752" s="5"/>
      <c r="E752" s="5"/>
      <c r="F752" s="4"/>
      <c r="G752" s="6"/>
      <c r="H752" s="6"/>
      <c r="I752" s="2"/>
      <c r="J752" s="2"/>
      <c r="K752" s="2"/>
      <c r="L752" s="6"/>
      <c r="M752" s="2"/>
      <c r="N752" s="2"/>
      <c r="O752" s="6"/>
      <c r="P752" s="2"/>
      <c r="Q752" s="2"/>
      <c r="R752" s="6"/>
      <c r="S752" s="2"/>
      <c r="T752" s="2"/>
      <c r="U752" s="2"/>
      <c r="V752" s="7"/>
      <c r="W752" s="7"/>
      <c r="X752" s="8"/>
      <c r="Y752" s="8"/>
      <c r="Z752" s="8"/>
      <c r="AA752" s="8"/>
      <c r="AB752" s="8"/>
      <c r="AC752" s="7"/>
      <c r="AD752" s="8"/>
      <c r="AE752" s="8"/>
      <c r="AF752" s="7"/>
      <c r="AG752" s="8"/>
      <c r="AH752" s="8"/>
      <c r="AI752" s="8"/>
      <c r="AJ752" s="8"/>
      <c r="AK752" s="8"/>
      <c r="AL752" s="8"/>
      <c r="AM752" s="7"/>
      <c r="AN752" s="8"/>
      <c r="AO752" s="8"/>
      <c r="AP752" s="8"/>
      <c r="AQ752" s="7"/>
      <c r="AR752" s="8"/>
      <c r="AS752" s="8"/>
      <c r="AT752" s="8"/>
      <c r="AU752" s="8"/>
      <c r="AV752" s="8"/>
      <c r="AW752" s="8"/>
      <c r="AX752" s="7"/>
      <c r="AY752" s="8"/>
      <c r="AZ752" s="8"/>
      <c r="BA752" s="8"/>
      <c r="BB752" s="8"/>
      <c r="BC752" s="8"/>
      <c r="BD752" s="8"/>
      <c r="BE752" s="8"/>
      <c r="BF752" s="8"/>
      <c r="BG752" s="8"/>
      <c r="BH752" s="8"/>
      <c r="BI752" s="8"/>
      <c r="BJ752" s="8"/>
      <c r="BK752" s="8"/>
      <c r="BL752" s="8"/>
      <c r="BM752" s="8"/>
      <c r="BN752" s="8"/>
      <c r="BO752" s="8"/>
      <c r="BP752" s="7"/>
      <c r="BQ752" s="8"/>
      <c r="BR752" s="8"/>
      <c r="BS752" s="7"/>
      <c r="BT752" s="8"/>
      <c r="BU752" s="8"/>
      <c r="BV752" s="2"/>
      <c r="BW752" s="2"/>
      <c r="BX752" s="2"/>
      <c r="BY752" s="2"/>
      <c r="BZ752" s="2"/>
      <c r="CA752" s="2"/>
      <c r="CB752" s="2"/>
      <c r="CC752" s="2"/>
      <c r="CD752" s="2"/>
      <c r="CE752" s="2"/>
      <c r="CF752" s="2"/>
      <c r="CG752" s="2"/>
    </row>
    <row r="753" spans="1:85" s="9" customFormat="1" x14ac:dyDescent="0.25">
      <c r="A753" s="2"/>
      <c r="B753" s="3"/>
      <c r="C753" s="4"/>
      <c r="D753" s="5"/>
      <c r="E753" s="5"/>
      <c r="F753" s="4"/>
      <c r="G753" s="6"/>
      <c r="H753" s="6"/>
      <c r="I753" s="2"/>
      <c r="J753" s="2"/>
      <c r="K753" s="2"/>
      <c r="L753" s="6"/>
      <c r="M753" s="2"/>
      <c r="N753" s="2"/>
      <c r="O753" s="6"/>
      <c r="P753" s="2"/>
      <c r="Q753" s="2"/>
      <c r="R753" s="6"/>
      <c r="S753" s="2"/>
      <c r="T753" s="2"/>
      <c r="U753" s="2"/>
      <c r="V753" s="7"/>
      <c r="W753" s="7"/>
      <c r="X753" s="8"/>
      <c r="Y753" s="8"/>
      <c r="Z753" s="8"/>
      <c r="AA753" s="8"/>
      <c r="AB753" s="8"/>
      <c r="AC753" s="7"/>
      <c r="AD753" s="8"/>
      <c r="AE753" s="8"/>
      <c r="AF753" s="7"/>
      <c r="AG753" s="8"/>
      <c r="AH753" s="8"/>
      <c r="AI753" s="8"/>
      <c r="AJ753" s="8"/>
      <c r="AK753" s="8"/>
      <c r="AL753" s="8"/>
      <c r="AM753" s="7"/>
      <c r="AN753" s="8"/>
      <c r="AO753" s="8"/>
      <c r="AP753" s="8"/>
      <c r="AQ753" s="7"/>
      <c r="AR753" s="8"/>
      <c r="AS753" s="8"/>
      <c r="AT753" s="8"/>
      <c r="AU753" s="8"/>
      <c r="AV753" s="8"/>
      <c r="AW753" s="8"/>
      <c r="AX753" s="7"/>
      <c r="AY753" s="8"/>
      <c r="AZ753" s="8"/>
      <c r="BA753" s="8"/>
      <c r="BB753" s="8"/>
      <c r="BC753" s="8"/>
      <c r="BD753" s="8"/>
      <c r="BE753" s="8"/>
      <c r="BF753" s="8"/>
      <c r="BG753" s="8"/>
      <c r="BH753" s="8"/>
      <c r="BI753" s="8"/>
      <c r="BJ753" s="8"/>
      <c r="BK753" s="8"/>
      <c r="BL753" s="8"/>
      <c r="BM753" s="8"/>
      <c r="BN753" s="8"/>
      <c r="BO753" s="8"/>
      <c r="BP753" s="7"/>
      <c r="BQ753" s="8"/>
      <c r="BR753" s="8"/>
      <c r="BS753" s="7"/>
      <c r="BT753" s="8"/>
      <c r="BU753" s="8"/>
      <c r="BV753" s="2"/>
      <c r="BW753" s="2"/>
      <c r="BX753" s="2"/>
      <c r="BY753" s="2"/>
      <c r="BZ753" s="2"/>
      <c r="CA753" s="2"/>
      <c r="CB753" s="2"/>
      <c r="CC753" s="2"/>
      <c r="CD753" s="2"/>
      <c r="CE753" s="2"/>
      <c r="CF753" s="2"/>
      <c r="CG753" s="2"/>
    </row>
    <row r="754" spans="1:85" s="9" customFormat="1" x14ac:dyDescent="0.25">
      <c r="A754" s="2"/>
      <c r="B754" s="3"/>
      <c r="C754" s="4"/>
      <c r="D754" s="5"/>
      <c r="E754" s="5"/>
      <c r="F754" s="4"/>
      <c r="G754" s="6"/>
      <c r="H754" s="6"/>
      <c r="I754" s="2"/>
      <c r="J754" s="2"/>
      <c r="K754" s="2"/>
      <c r="L754" s="6"/>
      <c r="M754" s="2"/>
      <c r="N754" s="2"/>
      <c r="O754" s="6"/>
      <c r="P754" s="2"/>
      <c r="Q754" s="2"/>
      <c r="R754" s="6"/>
      <c r="S754" s="2"/>
      <c r="T754" s="2"/>
      <c r="U754" s="2"/>
      <c r="V754" s="7"/>
      <c r="W754" s="7"/>
      <c r="X754" s="8"/>
      <c r="Y754" s="8"/>
      <c r="Z754" s="8"/>
      <c r="AA754" s="8"/>
      <c r="AB754" s="8"/>
      <c r="AC754" s="7"/>
      <c r="AD754" s="8"/>
      <c r="AE754" s="8"/>
      <c r="AF754" s="7"/>
      <c r="AG754" s="8"/>
      <c r="AH754" s="8"/>
      <c r="AI754" s="8"/>
      <c r="AJ754" s="8"/>
      <c r="AK754" s="8"/>
      <c r="AL754" s="8"/>
      <c r="AM754" s="7"/>
      <c r="AN754" s="8"/>
      <c r="AO754" s="8"/>
      <c r="AP754" s="8"/>
      <c r="AQ754" s="7"/>
      <c r="AR754" s="8"/>
      <c r="AS754" s="8"/>
      <c r="AT754" s="8"/>
      <c r="AU754" s="8"/>
      <c r="AV754" s="8"/>
      <c r="AW754" s="8"/>
      <c r="AX754" s="7"/>
      <c r="AY754" s="8"/>
      <c r="AZ754" s="8"/>
      <c r="BA754" s="8"/>
      <c r="BB754" s="8"/>
      <c r="BC754" s="8"/>
      <c r="BD754" s="8"/>
      <c r="BE754" s="8"/>
      <c r="BF754" s="8"/>
      <c r="BG754" s="8"/>
      <c r="BH754" s="8"/>
      <c r="BI754" s="8"/>
      <c r="BJ754" s="8"/>
      <c r="BK754" s="8"/>
      <c r="BL754" s="8"/>
      <c r="BM754" s="8"/>
      <c r="BN754" s="8"/>
      <c r="BO754" s="8"/>
      <c r="BP754" s="7"/>
      <c r="BQ754" s="8"/>
      <c r="BR754" s="8"/>
      <c r="BS754" s="7"/>
      <c r="BT754" s="8"/>
      <c r="BU754" s="8"/>
      <c r="BV754" s="2"/>
      <c r="BW754" s="2"/>
      <c r="BX754" s="2"/>
      <c r="BY754" s="2"/>
      <c r="BZ754" s="2"/>
      <c r="CA754" s="2"/>
      <c r="CB754" s="2"/>
      <c r="CC754" s="2"/>
      <c r="CD754" s="2"/>
      <c r="CE754" s="2"/>
      <c r="CF754" s="2"/>
      <c r="CG754" s="2"/>
    </row>
    <row r="755" spans="1:85" s="9" customFormat="1" x14ac:dyDescent="0.25">
      <c r="A755" s="2"/>
      <c r="B755" s="3"/>
      <c r="C755" s="4"/>
      <c r="D755" s="5"/>
      <c r="E755" s="5"/>
      <c r="F755" s="4"/>
      <c r="G755" s="6"/>
      <c r="H755" s="6"/>
      <c r="I755" s="2"/>
      <c r="J755" s="2"/>
      <c r="K755" s="2"/>
      <c r="L755" s="6"/>
      <c r="M755" s="2"/>
      <c r="N755" s="2"/>
      <c r="O755" s="6"/>
      <c r="P755" s="2"/>
      <c r="Q755" s="2"/>
      <c r="R755" s="6"/>
      <c r="S755" s="2"/>
      <c r="T755" s="2"/>
      <c r="U755" s="2"/>
      <c r="V755" s="7"/>
      <c r="W755" s="7"/>
      <c r="X755" s="8"/>
      <c r="Y755" s="8"/>
      <c r="Z755" s="8"/>
      <c r="AA755" s="8"/>
      <c r="AB755" s="8"/>
      <c r="AC755" s="7"/>
      <c r="AD755" s="8"/>
      <c r="AE755" s="8"/>
      <c r="AF755" s="7"/>
      <c r="AG755" s="8"/>
      <c r="AH755" s="8"/>
      <c r="AI755" s="8"/>
      <c r="AJ755" s="8"/>
      <c r="AK755" s="8"/>
      <c r="AL755" s="8"/>
      <c r="AM755" s="7"/>
      <c r="AN755" s="8"/>
      <c r="AO755" s="8"/>
      <c r="AP755" s="8"/>
      <c r="AQ755" s="7"/>
      <c r="AR755" s="8"/>
      <c r="AS755" s="8"/>
      <c r="AT755" s="8"/>
      <c r="AU755" s="8"/>
      <c r="AV755" s="8"/>
      <c r="AW755" s="8"/>
      <c r="AX755" s="7"/>
      <c r="AY755" s="8"/>
      <c r="AZ755" s="8"/>
      <c r="BA755" s="8"/>
      <c r="BB755" s="8"/>
      <c r="BC755" s="8"/>
      <c r="BD755" s="8"/>
      <c r="BE755" s="8"/>
      <c r="BF755" s="8"/>
      <c r="BG755" s="8"/>
      <c r="BH755" s="8"/>
      <c r="BI755" s="8"/>
      <c r="BJ755" s="8"/>
      <c r="BK755" s="8"/>
      <c r="BL755" s="8"/>
      <c r="BM755" s="8"/>
      <c r="BN755" s="8"/>
      <c r="BO755" s="8"/>
      <c r="BP755" s="7"/>
      <c r="BQ755" s="8"/>
      <c r="BR755" s="8"/>
      <c r="BS755" s="7"/>
      <c r="BT755" s="8"/>
      <c r="BU755" s="8"/>
      <c r="BV755" s="2"/>
      <c r="BW755" s="2"/>
      <c r="BX755" s="2"/>
      <c r="BY755" s="2"/>
      <c r="BZ755" s="2"/>
      <c r="CA755" s="2"/>
      <c r="CB755" s="2"/>
      <c r="CC755" s="2"/>
      <c r="CD755" s="2"/>
      <c r="CE755" s="2"/>
      <c r="CF755" s="2"/>
      <c r="CG755" s="2"/>
    </row>
    <row r="756" spans="1:85" s="9" customFormat="1" x14ac:dyDescent="0.25">
      <c r="A756" s="2"/>
      <c r="B756" s="3"/>
      <c r="C756" s="4"/>
      <c r="D756" s="5"/>
      <c r="E756" s="5"/>
      <c r="F756" s="4"/>
      <c r="G756" s="6"/>
      <c r="H756" s="6"/>
      <c r="I756" s="2"/>
      <c r="J756" s="2"/>
      <c r="K756" s="2"/>
      <c r="L756" s="6"/>
      <c r="M756" s="2"/>
      <c r="N756" s="2"/>
      <c r="O756" s="6"/>
      <c r="P756" s="2"/>
      <c r="Q756" s="2"/>
      <c r="R756" s="6"/>
      <c r="S756" s="2"/>
      <c r="T756" s="2"/>
      <c r="U756" s="2"/>
      <c r="V756" s="7"/>
      <c r="W756" s="7"/>
      <c r="X756" s="8"/>
      <c r="Y756" s="8"/>
      <c r="Z756" s="8"/>
      <c r="AA756" s="8"/>
      <c r="AB756" s="8"/>
      <c r="AC756" s="7"/>
      <c r="AD756" s="8"/>
      <c r="AE756" s="8"/>
      <c r="AF756" s="7"/>
      <c r="AG756" s="8"/>
      <c r="AH756" s="8"/>
      <c r="AI756" s="8"/>
      <c r="AJ756" s="8"/>
      <c r="AK756" s="8"/>
      <c r="AL756" s="8"/>
      <c r="AM756" s="7"/>
      <c r="AN756" s="8"/>
      <c r="AO756" s="8"/>
      <c r="AP756" s="8"/>
      <c r="AQ756" s="7"/>
      <c r="AR756" s="8"/>
      <c r="AS756" s="8"/>
      <c r="AT756" s="8"/>
      <c r="AU756" s="8"/>
      <c r="AV756" s="8"/>
      <c r="AW756" s="8"/>
      <c r="AX756" s="7"/>
      <c r="AY756" s="8"/>
      <c r="AZ756" s="8"/>
      <c r="BA756" s="8"/>
      <c r="BB756" s="8"/>
      <c r="BC756" s="8"/>
      <c r="BD756" s="8"/>
      <c r="BE756" s="8"/>
      <c r="BF756" s="8"/>
      <c r="BG756" s="8"/>
      <c r="BH756" s="8"/>
      <c r="BI756" s="8"/>
      <c r="BJ756" s="8"/>
      <c r="BK756" s="8"/>
      <c r="BL756" s="8"/>
      <c r="BM756" s="8"/>
      <c r="BN756" s="8"/>
      <c r="BO756" s="8"/>
      <c r="BP756" s="7"/>
      <c r="BQ756" s="8"/>
      <c r="BR756" s="8"/>
      <c r="BS756" s="7"/>
      <c r="BT756" s="8"/>
      <c r="BU756" s="8"/>
      <c r="BV756" s="2"/>
      <c r="BW756" s="2"/>
      <c r="BX756" s="2"/>
      <c r="BY756" s="2"/>
      <c r="BZ756" s="2"/>
      <c r="CA756" s="2"/>
      <c r="CB756" s="2"/>
      <c r="CC756" s="2"/>
      <c r="CD756" s="2"/>
      <c r="CE756" s="2"/>
      <c r="CF756" s="2"/>
      <c r="CG756" s="2"/>
    </row>
    <row r="757" spans="1:85" s="9" customFormat="1" x14ac:dyDescent="0.25">
      <c r="A757" s="2"/>
      <c r="B757" s="3"/>
      <c r="C757" s="4"/>
      <c r="D757" s="5"/>
      <c r="E757" s="5"/>
      <c r="F757" s="4"/>
      <c r="G757" s="6"/>
      <c r="H757" s="6"/>
      <c r="I757" s="2"/>
      <c r="J757" s="2"/>
      <c r="K757" s="2"/>
      <c r="L757" s="6"/>
      <c r="M757" s="2"/>
      <c r="N757" s="2"/>
      <c r="O757" s="6"/>
      <c r="P757" s="2"/>
      <c r="Q757" s="2"/>
      <c r="R757" s="6"/>
      <c r="S757" s="2"/>
      <c r="T757" s="2"/>
      <c r="U757" s="2"/>
      <c r="V757" s="7"/>
      <c r="W757" s="7"/>
      <c r="X757" s="8"/>
      <c r="Y757" s="8"/>
      <c r="Z757" s="8"/>
      <c r="AA757" s="8"/>
      <c r="AB757" s="8"/>
      <c r="AC757" s="7"/>
      <c r="AD757" s="8"/>
      <c r="AE757" s="8"/>
      <c r="AF757" s="7"/>
      <c r="AG757" s="8"/>
      <c r="AH757" s="8"/>
      <c r="AI757" s="8"/>
      <c r="AJ757" s="8"/>
      <c r="AK757" s="8"/>
      <c r="AL757" s="8"/>
      <c r="AM757" s="7"/>
      <c r="AN757" s="8"/>
      <c r="AO757" s="8"/>
      <c r="AP757" s="8"/>
      <c r="AQ757" s="7"/>
      <c r="AR757" s="8"/>
      <c r="AS757" s="8"/>
      <c r="AT757" s="8"/>
      <c r="AU757" s="8"/>
      <c r="AV757" s="8"/>
      <c r="AW757" s="8"/>
      <c r="AX757" s="7"/>
      <c r="AY757" s="8"/>
      <c r="AZ757" s="8"/>
      <c r="BA757" s="8"/>
      <c r="BB757" s="8"/>
      <c r="BC757" s="8"/>
      <c r="BD757" s="8"/>
      <c r="BE757" s="8"/>
      <c r="BF757" s="8"/>
      <c r="BG757" s="8"/>
      <c r="BH757" s="8"/>
      <c r="BI757" s="8"/>
      <c r="BJ757" s="8"/>
      <c r="BK757" s="8"/>
      <c r="BL757" s="8"/>
      <c r="BM757" s="8"/>
      <c r="BN757" s="8"/>
      <c r="BO757" s="8"/>
      <c r="BP757" s="7"/>
      <c r="BQ757" s="8"/>
      <c r="BR757" s="8"/>
      <c r="BS757" s="7"/>
      <c r="BT757" s="8"/>
      <c r="BU757" s="8"/>
      <c r="BV757" s="2"/>
      <c r="BW757" s="2"/>
      <c r="BX757" s="2"/>
      <c r="BY757" s="2"/>
      <c r="BZ757" s="2"/>
      <c r="CA757" s="2"/>
      <c r="CB757" s="2"/>
      <c r="CC757" s="2"/>
      <c r="CD757" s="2"/>
      <c r="CE757" s="2"/>
      <c r="CF757" s="2"/>
      <c r="CG757" s="2"/>
    </row>
    <row r="758" spans="1:85" s="9" customFormat="1" x14ac:dyDescent="0.25">
      <c r="A758" s="2"/>
      <c r="B758" s="3"/>
      <c r="C758" s="4"/>
      <c r="D758" s="5"/>
      <c r="E758" s="5"/>
      <c r="F758" s="4"/>
      <c r="G758" s="6"/>
      <c r="H758" s="6"/>
      <c r="I758" s="2"/>
      <c r="J758" s="2"/>
      <c r="K758" s="2"/>
      <c r="L758" s="6"/>
      <c r="M758" s="2"/>
      <c r="N758" s="2"/>
      <c r="O758" s="6"/>
      <c r="P758" s="2"/>
      <c r="Q758" s="2"/>
      <c r="R758" s="6"/>
      <c r="S758" s="2"/>
      <c r="T758" s="2"/>
      <c r="U758" s="2"/>
      <c r="V758" s="7"/>
      <c r="W758" s="7"/>
      <c r="X758" s="8"/>
      <c r="Y758" s="8"/>
      <c r="Z758" s="8"/>
      <c r="AA758" s="8"/>
      <c r="AB758" s="8"/>
      <c r="AC758" s="7"/>
      <c r="AD758" s="8"/>
      <c r="AE758" s="8"/>
      <c r="AF758" s="7"/>
      <c r="AG758" s="8"/>
      <c r="AH758" s="8"/>
      <c r="AI758" s="8"/>
      <c r="AJ758" s="8"/>
      <c r="AK758" s="8"/>
      <c r="AL758" s="8"/>
      <c r="AM758" s="7"/>
      <c r="AN758" s="8"/>
      <c r="AO758" s="8"/>
      <c r="AP758" s="8"/>
      <c r="AQ758" s="7"/>
      <c r="AR758" s="8"/>
      <c r="AS758" s="8"/>
      <c r="AT758" s="8"/>
      <c r="AU758" s="8"/>
      <c r="AV758" s="8"/>
      <c r="AW758" s="8"/>
      <c r="AX758" s="7"/>
      <c r="AY758" s="8"/>
      <c r="AZ758" s="8"/>
      <c r="BA758" s="8"/>
      <c r="BB758" s="8"/>
      <c r="BC758" s="8"/>
      <c r="BD758" s="8"/>
      <c r="BE758" s="8"/>
      <c r="BF758" s="8"/>
      <c r="BG758" s="8"/>
      <c r="BH758" s="8"/>
      <c r="BI758" s="8"/>
      <c r="BJ758" s="8"/>
      <c r="BK758" s="8"/>
      <c r="BL758" s="8"/>
      <c r="BM758" s="8"/>
      <c r="BN758" s="8"/>
      <c r="BO758" s="8"/>
      <c r="BP758" s="7"/>
      <c r="BQ758" s="8"/>
      <c r="BR758" s="8"/>
      <c r="BS758" s="7"/>
      <c r="BT758" s="8"/>
      <c r="BU758" s="8"/>
      <c r="BV758" s="2"/>
      <c r="BW758" s="2"/>
      <c r="BX758" s="2"/>
      <c r="BY758" s="2"/>
      <c r="BZ758" s="2"/>
      <c r="CA758" s="2"/>
      <c r="CB758" s="2"/>
      <c r="CC758" s="2"/>
      <c r="CD758" s="2"/>
      <c r="CE758" s="2"/>
      <c r="CF758" s="2"/>
      <c r="CG758" s="2"/>
    </row>
    <row r="759" spans="1:85" s="9" customFormat="1" x14ac:dyDescent="0.25">
      <c r="A759" s="2"/>
      <c r="B759" s="3"/>
      <c r="C759" s="4"/>
      <c r="D759" s="5"/>
      <c r="E759" s="5"/>
      <c r="F759" s="4"/>
      <c r="G759" s="6"/>
      <c r="H759" s="6"/>
      <c r="I759" s="2"/>
      <c r="J759" s="2"/>
      <c r="K759" s="2"/>
      <c r="L759" s="6"/>
      <c r="M759" s="2"/>
      <c r="N759" s="2"/>
      <c r="O759" s="6"/>
      <c r="P759" s="2"/>
      <c r="Q759" s="2"/>
      <c r="R759" s="6"/>
      <c r="S759" s="2"/>
      <c r="T759" s="2"/>
      <c r="U759" s="2"/>
      <c r="V759" s="7"/>
      <c r="W759" s="7"/>
      <c r="X759" s="8"/>
      <c r="Y759" s="8"/>
      <c r="Z759" s="8"/>
      <c r="AA759" s="8"/>
      <c r="AB759" s="8"/>
      <c r="AC759" s="7"/>
      <c r="AD759" s="8"/>
      <c r="AE759" s="8"/>
      <c r="AF759" s="7"/>
      <c r="AG759" s="8"/>
      <c r="AH759" s="8"/>
      <c r="AI759" s="8"/>
      <c r="AJ759" s="8"/>
      <c r="AK759" s="8"/>
      <c r="AL759" s="8"/>
      <c r="AM759" s="7"/>
      <c r="AN759" s="8"/>
      <c r="AO759" s="8"/>
      <c r="AP759" s="8"/>
      <c r="AQ759" s="7"/>
      <c r="AR759" s="8"/>
      <c r="AS759" s="8"/>
      <c r="AT759" s="8"/>
      <c r="AU759" s="8"/>
      <c r="AV759" s="8"/>
      <c r="AW759" s="8"/>
      <c r="AX759" s="7"/>
      <c r="AY759" s="8"/>
      <c r="AZ759" s="8"/>
      <c r="BA759" s="8"/>
      <c r="BB759" s="8"/>
      <c r="BC759" s="8"/>
      <c r="BD759" s="8"/>
      <c r="BE759" s="8"/>
      <c r="BF759" s="8"/>
      <c r="BG759" s="8"/>
      <c r="BH759" s="8"/>
      <c r="BI759" s="8"/>
      <c r="BJ759" s="8"/>
      <c r="BK759" s="8"/>
      <c r="BL759" s="8"/>
      <c r="BM759" s="8"/>
      <c r="BN759" s="8"/>
      <c r="BO759" s="8"/>
      <c r="BP759" s="7"/>
      <c r="BQ759" s="8"/>
      <c r="BR759" s="8"/>
      <c r="BS759" s="7"/>
      <c r="BT759" s="8"/>
      <c r="BU759" s="8"/>
      <c r="BV759" s="2"/>
      <c r="BW759" s="2"/>
      <c r="BX759" s="2"/>
      <c r="BY759" s="2"/>
      <c r="BZ759" s="2"/>
      <c r="CA759" s="2"/>
      <c r="CB759" s="2"/>
      <c r="CC759" s="2"/>
      <c r="CD759" s="2"/>
      <c r="CE759" s="2"/>
      <c r="CF759" s="2"/>
      <c r="CG759" s="2"/>
    </row>
    <row r="760" spans="1:85" s="9" customFormat="1" x14ac:dyDescent="0.25">
      <c r="A760" s="2"/>
      <c r="B760" s="3"/>
      <c r="C760" s="4"/>
      <c r="D760" s="5"/>
      <c r="E760" s="5"/>
      <c r="F760" s="4"/>
      <c r="G760" s="6"/>
      <c r="H760" s="6"/>
      <c r="I760" s="2"/>
      <c r="J760" s="2"/>
      <c r="K760" s="2"/>
      <c r="L760" s="6"/>
      <c r="M760" s="2"/>
      <c r="N760" s="2"/>
      <c r="O760" s="6"/>
      <c r="P760" s="2"/>
      <c r="Q760" s="2"/>
      <c r="R760" s="6"/>
      <c r="S760" s="2"/>
      <c r="T760" s="2"/>
      <c r="U760" s="2"/>
      <c r="V760" s="7"/>
      <c r="W760" s="7"/>
      <c r="X760" s="8"/>
      <c r="Y760" s="8"/>
      <c r="Z760" s="8"/>
      <c r="AA760" s="8"/>
      <c r="AB760" s="8"/>
      <c r="AC760" s="7"/>
      <c r="AD760" s="8"/>
      <c r="AE760" s="8"/>
      <c r="AF760" s="7"/>
      <c r="AG760" s="8"/>
      <c r="AH760" s="8"/>
      <c r="AI760" s="8"/>
      <c r="AJ760" s="8"/>
      <c r="AK760" s="8"/>
      <c r="AL760" s="8"/>
      <c r="AM760" s="7"/>
      <c r="AN760" s="8"/>
      <c r="AO760" s="8"/>
      <c r="AP760" s="8"/>
      <c r="AQ760" s="7"/>
      <c r="AR760" s="8"/>
      <c r="AS760" s="8"/>
      <c r="AT760" s="8"/>
      <c r="AU760" s="8"/>
      <c r="AV760" s="8"/>
      <c r="AW760" s="8"/>
      <c r="AX760" s="7"/>
      <c r="AY760" s="8"/>
      <c r="AZ760" s="8"/>
      <c r="BA760" s="8"/>
      <c r="BB760" s="8"/>
      <c r="BC760" s="8"/>
      <c r="BD760" s="8"/>
      <c r="BE760" s="8"/>
      <c r="BF760" s="8"/>
      <c r="BG760" s="8"/>
      <c r="BH760" s="8"/>
      <c r="BI760" s="8"/>
      <c r="BJ760" s="8"/>
      <c r="BK760" s="8"/>
      <c r="BL760" s="8"/>
      <c r="BM760" s="8"/>
      <c r="BN760" s="8"/>
      <c r="BO760" s="8"/>
      <c r="BP760" s="7"/>
      <c r="BQ760" s="8"/>
      <c r="BR760" s="8"/>
      <c r="BS760" s="7"/>
      <c r="BT760" s="8"/>
      <c r="BU760" s="8"/>
      <c r="BV760" s="2"/>
      <c r="BW760" s="2"/>
      <c r="BX760" s="2"/>
      <c r="BY760" s="2"/>
      <c r="BZ760" s="2"/>
      <c r="CA760" s="2"/>
      <c r="CB760" s="2"/>
      <c r="CC760" s="2"/>
      <c r="CD760" s="2"/>
      <c r="CE760" s="2"/>
      <c r="CF760" s="2"/>
      <c r="CG760" s="2"/>
    </row>
    <row r="761" spans="1:85" s="9" customFormat="1" x14ac:dyDescent="0.25">
      <c r="A761" s="2"/>
      <c r="B761" s="3"/>
      <c r="C761" s="4"/>
      <c r="D761" s="5"/>
      <c r="E761" s="5"/>
      <c r="F761" s="4"/>
      <c r="G761" s="6"/>
      <c r="H761" s="6"/>
      <c r="I761" s="2"/>
      <c r="J761" s="2"/>
      <c r="K761" s="2"/>
      <c r="L761" s="6"/>
      <c r="M761" s="2"/>
      <c r="N761" s="2"/>
      <c r="O761" s="6"/>
      <c r="P761" s="2"/>
      <c r="Q761" s="2"/>
      <c r="R761" s="6"/>
      <c r="S761" s="2"/>
      <c r="T761" s="2"/>
      <c r="U761" s="2"/>
      <c r="V761" s="7"/>
      <c r="W761" s="7"/>
      <c r="X761" s="8"/>
      <c r="Y761" s="8"/>
      <c r="Z761" s="8"/>
      <c r="AA761" s="8"/>
      <c r="AB761" s="8"/>
      <c r="AC761" s="7"/>
      <c r="AD761" s="8"/>
      <c r="AE761" s="8"/>
      <c r="AF761" s="7"/>
      <c r="AG761" s="8"/>
      <c r="AH761" s="8"/>
      <c r="AI761" s="8"/>
      <c r="AJ761" s="8"/>
      <c r="AK761" s="8"/>
      <c r="AL761" s="8"/>
      <c r="AM761" s="7"/>
      <c r="AN761" s="8"/>
      <c r="AO761" s="8"/>
      <c r="AP761" s="8"/>
      <c r="AQ761" s="7"/>
      <c r="AR761" s="8"/>
      <c r="AS761" s="8"/>
      <c r="AT761" s="8"/>
      <c r="AU761" s="8"/>
      <c r="AV761" s="8"/>
      <c r="AW761" s="8"/>
      <c r="AX761" s="7"/>
      <c r="AY761" s="8"/>
      <c r="AZ761" s="8"/>
      <c r="BA761" s="8"/>
      <c r="BB761" s="8"/>
      <c r="BC761" s="8"/>
      <c r="BD761" s="8"/>
      <c r="BE761" s="8"/>
      <c r="BF761" s="8"/>
      <c r="BG761" s="8"/>
      <c r="BH761" s="8"/>
      <c r="BI761" s="8"/>
      <c r="BJ761" s="8"/>
      <c r="BK761" s="8"/>
      <c r="BL761" s="8"/>
      <c r="BM761" s="8"/>
      <c r="BN761" s="8"/>
      <c r="BO761" s="8"/>
      <c r="BP761" s="7"/>
      <c r="BQ761" s="8"/>
      <c r="BR761" s="8"/>
      <c r="BS761" s="7"/>
      <c r="BT761" s="8"/>
      <c r="BU761" s="8"/>
      <c r="BV761" s="2"/>
      <c r="BW761" s="2"/>
      <c r="BX761" s="2"/>
      <c r="BY761" s="2"/>
      <c r="BZ761" s="2"/>
      <c r="CA761" s="2"/>
      <c r="CB761" s="2"/>
      <c r="CC761" s="2"/>
      <c r="CD761" s="2"/>
      <c r="CE761" s="2"/>
      <c r="CF761" s="2"/>
      <c r="CG761" s="2"/>
    </row>
    <row r="762" spans="1:85" s="9" customFormat="1" x14ac:dyDescent="0.25">
      <c r="A762" s="2"/>
      <c r="B762" s="3"/>
      <c r="C762" s="4"/>
      <c r="D762" s="5"/>
      <c r="E762" s="5"/>
      <c r="F762" s="4"/>
      <c r="G762" s="6"/>
      <c r="H762" s="6"/>
      <c r="I762" s="2"/>
      <c r="J762" s="2"/>
      <c r="K762" s="2"/>
      <c r="L762" s="6"/>
      <c r="M762" s="2"/>
      <c r="N762" s="2"/>
      <c r="O762" s="6"/>
      <c r="P762" s="2"/>
      <c r="Q762" s="2"/>
      <c r="R762" s="6"/>
      <c r="S762" s="2"/>
      <c r="T762" s="2"/>
      <c r="U762" s="2"/>
      <c r="V762" s="7"/>
      <c r="W762" s="7"/>
      <c r="X762" s="8"/>
      <c r="Y762" s="8"/>
      <c r="Z762" s="8"/>
      <c r="AA762" s="8"/>
      <c r="AB762" s="8"/>
      <c r="AC762" s="7"/>
      <c r="AD762" s="8"/>
      <c r="AE762" s="8"/>
      <c r="AF762" s="7"/>
      <c r="AG762" s="8"/>
      <c r="AH762" s="8"/>
      <c r="AI762" s="8"/>
      <c r="AJ762" s="8"/>
      <c r="AK762" s="8"/>
      <c r="AL762" s="8"/>
      <c r="AM762" s="7"/>
      <c r="AN762" s="8"/>
      <c r="AO762" s="8"/>
      <c r="AP762" s="8"/>
      <c r="AQ762" s="7"/>
      <c r="AR762" s="8"/>
      <c r="AS762" s="8"/>
      <c r="AT762" s="8"/>
      <c r="AU762" s="8"/>
      <c r="AV762" s="8"/>
      <c r="AW762" s="8"/>
      <c r="AX762" s="7"/>
      <c r="AY762" s="8"/>
      <c r="AZ762" s="8"/>
      <c r="BA762" s="8"/>
      <c r="BB762" s="8"/>
      <c r="BC762" s="8"/>
      <c r="BD762" s="8"/>
      <c r="BE762" s="8"/>
      <c r="BF762" s="8"/>
      <c r="BG762" s="8"/>
      <c r="BH762" s="8"/>
      <c r="BI762" s="8"/>
      <c r="BJ762" s="8"/>
      <c r="BK762" s="8"/>
      <c r="BL762" s="8"/>
      <c r="BM762" s="8"/>
      <c r="BN762" s="8"/>
      <c r="BO762" s="8"/>
      <c r="BP762" s="7"/>
      <c r="BQ762" s="8"/>
      <c r="BR762" s="8"/>
      <c r="BS762" s="7"/>
      <c r="BT762" s="8"/>
      <c r="BU762" s="8"/>
      <c r="BV762" s="2"/>
      <c r="BW762" s="2"/>
      <c r="BX762" s="2"/>
      <c r="BY762" s="2"/>
      <c r="BZ762" s="2"/>
      <c r="CA762" s="2"/>
      <c r="CB762" s="2"/>
      <c r="CC762" s="2"/>
      <c r="CD762" s="2"/>
      <c r="CE762" s="2"/>
      <c r="CF762" s="2"/>
      <c r="CG762" s="2"/>
    </row>
    <row r="763" spans="1:85" s="9" customFormat="1" x14ac:dyDescent="0.25">
      <c r="A763" s="2"/>
      <c r="B763" s="3"/>
      <c r="C763" s="4"/>
      <c r="D763" s="5"/>
      <c r="E763" s="5"/>
      <c r="F763" s="4"/>
      <c r="G763" s="6"/>
      <c r="H763" s="6"/>
      <c r="I763" s="2"/>
      <c r="J763" s="2"/>
      <c r="K763" s="2"/>
      <c r="L763" s="6"/>
      <c r="M763" s="2"/>
      <c r="N763" s="2"/>
      <c r="O763" s="6"/>
      <c r="P763" s="2"/>
      <c r="Q763" s="2"/>
      <c r="R763" s="6"/>
      <c r="S763" s="2"/>
      <c r="T763" s="2"/>
      <c r="U763" s="2"/>
      <c r="V763" s="7"/>
      <c r="W763" s="7"/>
      <c r="X763" s="8"/>
      <c r="Y763" s="8"/>
      <c r="Z763" s="8"/>
      <c r="AA763" s="8"/>
      <c r="AB763" s="8"/>
      <c r="AC763" s="7"/>
      <c r="AD763" s="8"/>
      <c r="AE763" s="8"/>
      <c r="AF763" s="7"/>
      <c r="AG763" s="8"/>
      <c r="AH763" s="8"/>
      <c r="AI763" s="8"/>
      <c r="AJ763" s="8"/>
      <c r="AK763" s="8"/>
      <c r="AL763" s="8"/>
      <c r="AM763" s="7"/>
      <c r="AN763" s="8"/>
      <c r="AO763" s="8"/>
      <c r="AP763" s="8"/>
      <c r="AQ763" s="7"/>
      <c r="AR763" s="8"/>
      <c r="AS763" s="8"/>
      <c r="AT763" s="8"/>
      <c r="AU763" s="8"/>
      <c r="AV763" s="8"/>
      <c r="AW763" s="8"/>
      <c r="AX763" s="7"/>
      <c r="AY763" s="8"/>
      <c r="AZ763" s="8"/>
      <c r="BA763" s="8"/>
      <c r="BB763" s="8"/>
      <c r="BC763" s="8"/>
      <c r="BD763" s="8"/>
      <c r="BE763" s="8"/>
      <c r="BF763" s="8"/>
      <c r="BG763" s="8"/>
      <c r="BH763" s="8"/>
      <c r="BI763" s="8"/>
      <c r="BJ763" s="8"/>
      <c r="BK763" s="8"/>
      <c r="BL763" s="8"/>
      <c r="BM763" s="8"/>
      <c r="BN763" s="8"/>
      <c r="BO763" s="8"/>
      <c r="BP763" s="7"/>
      <c r="BQ763" s="8"/>
      <c r="BR763" s="8"/>
      <c r="BS763" s="7"/>
      <c r="BT763" s="8"/>
      <c r="BU763" s="8"/>
      <c r="BV763" s="2"/>
      <c r="BW763" s="2"/>
      <c r="BX763" s="2"/>
      <c r="BY763" s="2"/>
      <c r="BZ763" s="2"/>
      <c r="CA763" s="2"/>
      <c r="CB763" s="2"/>
      <c r="CC763" s="2"/>
      <c r="CD763" s="2"/>
      <c r="CE763" s="2"/>
      <c r="CF763" s="2"/>
      <c r="CG763" s="2"/>
    </row>
    <row r="764" spans="1:85" s="9" customFormat="1" x14ac:dyDescent="0.25">
      <c r="A764" s="2"/>
      <c r="B764" s="3"/>
      <c r="C764" s="4"/>
      <c r="D764" s="5"/>
      <c r="E764" s="5"/>
      <c r="F764" s="4"/>
      <c r="G764" s="6"/>
      <c r="H764" s="6"/>
      <c r="I764" s="2"/>
      <c r="J764" s="2"/>
      <c r="K764" s="2"/>
      <c r="L764" s="6"/>
      <c r="M764" s="2"/>
      <c r="N764" s="2"/>
      <c r="O764" s="6"/>
      <c r="P764" s="2"/>
      <c r="Q764" s="2"/>
      <c r="R764" s="6"/>
      <c r="S764" s="2"/>
      <c r="T764" s="2"/>
      <c r="U764" s="2"/>
      <c r="V764" s="7"/>
      <c r="W764" s="7"/>
      <c r="X764" s="8"/>
      <c r="Y764" s="8"/>
      <c r="Z764" s="8"/>
      <c r="AA764" s="8"/>
      <c r="AB764" s="8"/>
      <c r="AC764" s="7"/>
      <c r="AD764" s="8"/>
      <c r="AE764" s="8"/>
      <c r="AF764" s="7"/>
      <c r="AG764" s="8"/>
      <c r="AH764" s="8"/>
      <c r="AI764" s="8"/>
      <c r="AJ764" s="8"/>
      <c r="AK764" s="8"/>
      <c r="AL764" s="8"/>
      <c r="AM764" s="7"/>
      <c r="AN764" s="8"/>
      <c r="AO764" s="8"/>
      <c r="AP764" s="8"/>
      <c r="AQ764" s="7"/>
      <c r="AR764" s="8"/>
      <c r="AS764" s="8"/>
      <c r="AT764" s="8"/>
      <c r="AU764" s="8"/>
      <c r="AV764" s="8"/>
      <c r="AW764" s="8"/>
      <c r="AX764" s="7"/>
      <c r="AY764" s="8"/>
      <c r="AZ764" s="8"/>
      <c r="BA764" s="8"/>
      <c r="BB764" s="8"/>
      <c r="BC764" s="8"/>
      <c r="BD764" s="8"/>
      <c r="BE764" s="8"/>
      <c r="BF764" s="8"/>
      <c r="BG764" s="8"/>
      <c r="BH764" s="8"/>
      <c r="BI764" s="8"/>
      <c r="BJ764" s="8"/>
      <c r="BK764" s="8"/>
      <c r="BL764" s="8"/>
      <c r="BM764" s="8"/>
      <c r="BN764" s="8"/>
      <c r="BO764" s="8"/>
      <c r="BP764" s="7"/>
      <c r="BQ764" s="8"/>
      <c r="BR764" s="8"/>
      <c r="BS764" s="7"/>
      <c r="BT764" s="8"/>
      <c r="BU764" s="8"/>
      <c r="BV764" s="2"/>
      <c r="BW764" s="2"/>
      <c r="BX764" s="2"/>
      <c r="BY764" s="2"/>
      <c r="BZ764" s="2"/>
      <c r="CA764" s="2"/>
      <c r="CB764" s="2"/>
      <c r="CC764" s="2"/>
      <c r="CD764" s="2"/>
      <c r="CE764" s="2"/>
      <c r="CF764" s="2"/>
      <c r="CG764" s="2"/>
    </row>
    <row r="765" spans="1:85" s="9" customFormat="1" x14ac:dyDescent="0.25">
      <c r="A765" s="2"/>
      <c r="B765" s="3"/>
      <c r="C765" s="4"/>
      <c r="D765" s="5"/>
      <c r="E765" s="5"/>
      <c r="F765" s="4"/>
      <c r="G765" s="6"/>
      <c r="H765" s="6"/>
      <c r="I765" s="2"/>
      <c r="J765" s="2"/>
      <c r="K765" s="2"/>
      <c r="L765" s="6"/>
      <c r="M765" s="2"/>
      <c r="N765" s="2"/>
      <c r="O765" s="6"/>
      <c r="P765" s="2"/>
      <c r="Q765" s="2"/>
      <c r="R765" s="6"/>
      <c r="S765" s="2"/>
      <c r="T765" s="2"/>
      <c r="U765" s="2"/>
      <c r="V765" s="7"/>
      <c r="W765" s="7"/>
      <c r="X765" s="8"/>
      <c r="Y765" s="8"/>
      <c r="Z765" s="8"/>
      <c r="AA765" s="8"/>
      <c r="AB765" s="8"/>
      <c r="AC765" s="7"/>
      <c r="AD765" s="8"/>
      <c r="AE765" s="8"/>
      <c r="AF765" s="7"/>
      <c r="AG765" s="8"/>
      <c r="AH765" s="8"/>
      <c r="AI765" s="8"/>
      <c r="AJ765" s="8"/>
      <c r="AK765" s="8"/>
      <c r="AL765" s="8"/>
      <c r="AM765" s="7"/>
      <c r="AN765" s="8"/>
      <c r="AO765" s="8"/>
      <c r="AP765" s="8"/>
      <c r="AQ765" s="7"/>
      <c r="AR765" s="8"/>
      <c r="AS765" s="8"/>
      <c r="AT765" s="8"/>
      <c r="AU765" s="8"/>
      <c r="AV765" s="8"/>
      <c r="AW765" s="8"/>
      <c r="AX765" s="7"/>
      <c r="AY765" s="8"/>
      <c r="AZ765" s="8"/>
      <c r="BA765" s="8"/>
      <c r="BB765" s="8"/>
      <c r="BC765" s="8"/>
      <c r="BD765" s="8"/>
      <c r="BE765" s="8"/>
      <c r="BF765" s="8"/>
      <c r="BG765" s="8"/>
      <c r="BH765" s="8"/>
      <c r="BI765" s="8"/>
      <c r="BJ765" s="8"/>
      <c r="BK765" s="8"/>
      <c r="BL765" s="8"/>
      <c r="BM765" s="8"/>
      <c r="BN765" s="8"/>
      <c r="BO765" s="8"/>
      <c r="BP765" s="7"/>
      <c r="BQ765" s="8"/>
      <c r="BR765" s="8"/>
      <c r="BS765" s="7"/>
      <c r="BT765" s="8"/>
      <c r="BU765" s="8"/>
      <c r="BV765" s="2"/>
      <c r="BW765" s="2"/>
      <c r="BX765" s="2"/>
      <c r="BY765" s="2"/>
      <c r="BZ765" s="2"/>
      <c r="CA765" s="2"/>
      <c r="CB765" s="2"/>
      <c r="CC765" s="2"/>
      <c r="CD765" s="2"/>
      <c r="CE765" s="2"/>
      <c r="CF765" s="2"/>
      <c r="CG765" s="2"/>
    </row>
    <row r="766" spans="1:85" s="9" customFormat="1" x14ac:dyDescent="0.25">
      <c r="A766" s="2"/>
      <c r="B766" s="3"/>
      <c r="C766" s="4"/>
      <c r="D766" s="5"/>
      <c r="E766" s="5"/>
      <c r="F766" s="4"/>
      <c r="G766" s="6"/>
      <c r="H766" s="6"/>
      <c r="I766" s="2"/>
      <c r="J766" s="2"/>
      <c r="K766" s="2"/>
      <c r="L766" s="6"/>
      <c r="M766" s="2"/>
      <c r="N766" s="2"/>
      <c r="O766" s="6"/>
      <c r="P766" s="2"/>
      <c r="Q766" s="2"/>
      <c r="R766" s="6"/>
      <c r="S766" s="2"/>
      <c r="T766" s="2"/>
      <c r="U766" s="2"/>
      <c r="V766" s="7"/>
      <c r="W766" s="7"/>
      <c r="X766" s="8"/>
      <c r="Y766" s="8"/>
      <c r="Z766" s="8"/>
      <c r="AA766" s="8"/>
      <c r="AB766" s="8"/>
      <c r="AC766" s="7"/>
      <c r="AD766" s="8"/>
      <c r="AE766" s="8"/>
      <c r="AF766" s="7"/>
      <c r="AG766" s="8"/>
      <c r="AH766" s="8"/>
      <c r="AI766" s="8"/>
      <c r="AJ766" s="8"/>
      <c r="AK766" s="8"/>
      <c r="AL766" s="8"/>
      <c r="AM766" s="7"/>
      <c r="AN766" s="8"/>
      <c r="AO766" s="8"/>
      <c r="AP766" s="8"/>
      <c r="AQ766" s="7"/>
      <c r="AR766" s="8"/>
      <c r="AS766" s="8"/>
      <c r="AT766" s="8"/>
      <c r="AU766" s="8"/>
      <c r="AV766" s="8"/>
      <c r="AW766" s="8"/>
      <c r="AX766" s="7"/>
      <c r="AY766" s="8"/>
      <c r="AZ766" s="8"/>
      <c r="BA766" s="8"/>
      <c r="BB766" s="8"/>
      <c r="BC766" s="8"/>
      <c r="BD766" s="8"/>
      <c r="BE766" s="8"/>
      <c r="BF766" s="8"/>
      <c r="BG766" s="8"/>
      <c r="BH766" s="8"/>
      <c r="BI766" s="8"/>
      <c r="BJ766" s="8"/>
      <c r="BK766" s="8"/>
      <c r="BL766" s="8"/>
      <c r="BM766" s="8"/>
      <c r="BN766" s="8"/>
      <c r="BO766" s="8"/>
      <c r="BP766" s="7"/>
      <c r="BQ766" s="8"/>
      <c r="BR766" s="8"/>
      <c r="BS766" s="7"/>
      <c r="BT766" s="8"/>
      <c r="BU766" s="8"/>
      <c r="BV766" s="2"/>
      <c r="BW766" s="2"/>
      <c r="BX766" s="2"/>
      <c r="BY766" s="2"/>
      <c r="BZ766" s="2"/>
      <c r="CA766" s="2"/>
      <c r="CB766" s="2"/>
      <c r="CC766" s="2"/>
      <c r="CD766" s="2"/>
      <c r="CE766" s="2"/>
      <c r="CF766" s="2"/>
      <c r="CG766" s="2"/>
    </row>
    <row r="767" spans="1:85" s="9" customFormat="1" x14ac:dyDescent="0.25">
      <c r="A767" s="2"/>
      <c r="B767" s="3"/>
      <c r="C767" s="4"/>
      <c r="D767" s="5"/>
      <c r="E767" s="5"/>
      <c r="F767" s="4"/>
      <c r="G767" s="6"/>
      <c r="H767" s="6"/>
      <c r="I767" s="2"/>
      <c r="J767" s="2"/>
      <c r="K767" s="2"/>
      <c r="L767" s="6"/>
      <c r="M767" s="2"/>
      <c r="N767" s="2"/>
      <c r="O767" s="6"/>
      <c r="P767" s="2"/>
      <c r="Q767" s="2"/>
      <c r="R767" s="6"/>
      <c r="S767" s="2"/>
      <c r="T767" s="2"/>
      <c r="U767" s="2"/>
      <c r="V767" s="7"/>
      <c r="W767" s="7"/>
      <c r="X767" s="8"/>
      <c r="Y767" s="8"/>
      <c r="Z767" s="8"/>
      <c r="AA767" s="8"/>
      <c r="AB767" s="8"/>
      <c r="AC767" s="7"/>
      <c r="AD767" s="8"/>
      <c r="AE767" s="8"/>
      <c r="AF767" s="7"/>
      <c r="AG767" s="8"/>
      <c r="AH767" s="8"/>
      <c r="AI767" s="8"/>
      <c r="AJ767" s="8"/>
      <c r="AK767" s="8"/>
      <c r="AL767" s="8"/>
      <c r="AM767" s="7"/>
      <c r="AN767" s="8"/>
      <c r="AO767" s="8"/>
      <c r="AP767" s="8"/>
      <c r="AQ767" s="7"/>
      <c r="AR767" s="8"/>
      <c r="AS767" s="8"/>
      <c r="AT767" s="8"/>
      <c r="AU767" s="8"/>
      <c r="AV767" s="8"/>
      <c r="AW767" s="8"/>
      <c r="AX767" s="7"/>
      <c r="AY767" s="8"/>
      <c r="AZ767" s="8"/>
      <c r="BA767" s="8"/>
      <c r="BB767" s="8"/>
      <c r="BC767" s="8"/>
      <c r="BD767" s="8"/>
      <c r="BE767" s="8"/>
      <c r="BF767" s="8"/>
      <c r="BG767" s="8"/>
      <c r="BH767" s="8"/>
      <c r="BI767" s="8"/>
      <c r="BJ767" s="8"/>
      <c r="BK767" s="8"/>
      <c r="BL767" s="8"/>
      <c r="BM767" s="8"/>
      <c r="BN767" s="8"/>
      <c r="BO767" s="8"/>
      <c r="BP767" s="7"/>
      <c r="BQ767" s="8"/>
      <c r="BR767" s="8"/>
      <c r="BS767" s="7"/>
      <c r="BT767" s="8"/>
      <c r="BU767" s="8"/>
      <c r="BV767" s="2"/>
      <c r="BW767" s="2"/>
      <c r="BX767" s="2"/>
      <c r="BY767" s="2"/>
      <c r="BZ767" s="2"/>
      <c r="CA767" s="2"/>
      <c r="CB767" s="2"/>
      <c r="CC767" s="2"/>
      <c r="CD767" s="2"/>
      <c r="CE767" s="2"/>
      <c r="CF767" s="2"/>
      <c r="CG767" s="2"/>
    </row>
    <row r="768" spans="1:85" s="9" customFormat="1" x14ac:dyDescent="0.25">
      <c r="A768" s="2"/>
      <c r="B768" s="3"/>
      <c r="C768" s="4"/>
      <c r="D768" s="5"/>
      <c r="E768" s="5"/>
      <c r="F768" s="4"/>
      <c r="G768" s="6"/>
      <c r="H768" s="6"/>
      <c r="I768" s="2"/>
      <c r="J768" s="2"/>
      <c r="K768" s="2"/>
      <c r="L768" s="6"/>
      <c r="M768" s="2"/>
      <c r="N768" s="2"/>
      <c r="O768" s="6"/>
      <c r="P768" s="2"/>
      <c r="Q768" s="2"/>
      <c r="R768" s="6"/>
      <c r="S768" s="2"/>
      <c r="T768" s="2"/>
      <c r="U768" s="2"/>
      <c r="V768" s="7"/>
      <c r="W768" s="7"/>
      <c r="X768" s="8"/>
      <c r="Y768" s="8"/>
      <c r="Z768" s="8"/>
      <c r="AA768" s="8"/>
      <c r="AB768" s="8"/>
      <c r="AC768" s="7"/>
      <c r="AD768" s="8"/>
      <c r="AE768" s="8"/>
      <c r="AF768" s="7"/>
      <c r="AG768" s="8"/>
      <c r="AH768" s="8"/>
      <c r="AI768" s="8"/>
      <c r="AJ768" s="8"/>
      <c r="AK768" s="8"/>
      <c r="AL768" s="8"/>
      <c r="AM768" s="7"/>
      <c r="AN768" s="8"/>
      <c r="AO768" s="8"/>
      <c r="AP768" s="8"/>
      <c r="AQ768" s="7"/>
      <c r="AR768" s="8"/>
      <c r="AS768" s="8"/>
      <c r="AT768" s="8"/>
      <c r="AU768" s="8"/>
      <c r="AV768" s="8"/>
      <c r="AW768" s="8"/>
      <c r="AX768" s="7"/>
      <c r="AY768" s="8"/>
      <c r="AZ768" s="8"/>
      <c r="BA768" s="8"/>
      <c r="BB768" s="8"/>
      <c r="BC768" s="8"/>
      <c r="BD768" s="8"/>
      <c r="BE768" s="8"/>
      <c r="BF768" s="8"/>
      <c r="BG768" s="8"/>
      <c r="BH768" s="8"/>
      <c r="BI768" s="8"/>
      <c r="BJ768" s="8"/>
      <c r="BK768" s="8"/>
      <c r="BL768" s="8"/>
      <c r="BM768" s="8"/>
      <c r="BN768" s="8"/>
      <c r="BO768" s="8"/>
      <c r="BP768" s="7"/>
      <c r="BQ768" s="8"/>
      <c r="BR768" s="8"/>
      <c r="BS768" s="7"/>
      <c r="BT768" s="8"/>
      <c r="BU768" s="8"/>
      <c r="BV768" s="2"/>
      <c r="BW768" s="2"/>
      <c r="BX768" s="2"/>
      <c r="BY768" s="2"/>
      <c r="BZ768" s="2"/>
      <c r="CA768" s="2"/>
      <c r="CB768" s="2"/>
      <c r="CC768" s="2"/>
      <c r="CD768" s="2"/>
      <c r="CE768" s="2"/>
      <c r="CF768" s="2"/>
      <c r="CG768" s="2"/>
    </row>
    <row r="769" spans="1:85" s="9" customFormat="1" x14ac:dyDescent="0.25">
      <c r="A769" s="2"/>
      <c r="B769" s="3"/>
      <c r="C769" s="4"/>
      <c r="D769" s="5"/>
      <c r="E769" s="5"/>
      <c r="F769" s="4"/>
      <c r="G769" s="6"/>
      <c r="H769" s="6"/>
      <c r="I769" s="2"/>
      <c r="J769" s="2"/>
      <c r="K769" s="2"/>
      <c r="L769" s="6"/>
      <c r="M769" s="2"/>
      <c r="N769" s="2"/>
      <c r="O769" s="6"/>
      <c r="P769" s="2"/>
      <c r="Q769" s="2"/>
      <c r="R769" s="6"/>
      <c r="S769" s="2"/>
      <c r="T769" s="2"/>
      <c r="U769" s="2"/>
      <c r="V769" s="7"/>
      <c r="W769" s="7"/>
      <c r="X769" s="8"/>
      <c r="Y769" s="8"/>
      <c r="Z769" s="8"/>
      <c r="AA769" s="8"/>
      <c r="AB769" s="8"/>
      <c r="AC769" s="7"/>
      <c r="AD769" s="8"/>
      <c r="AE769" s="8"/>
      <c r="AF769" s="7"/>
      <c r="AG769" s="8"/>
      <c r="AH769" s="8"/>
      <c r="AI769" s="8"/>
      <c r="AJ769" s="8"/>
      <c r="AK769" s="8"/>
      <c r="AL769" s="8"/>
      <c r="AM769" s="7"/>
      <c r="AN769" s="8"/>
      <c r="AO769" s="8"/>
      <c r="AP769" s="8"/>
      <c r="AQ769" s="7"/>
      <c r="AR769" s="8"/>
      <c r="AS769" s="8"/>
      <c r="AT769" s="8"/>
      <c r="AU769" s="8"/>
      <c r="AV769" s="8"/>
      <c r="AW769" s="8"/>
      <c r="AX769" s="7"/>
      <c r="AY769" s="8"/>
      <c r="AZ769" s="8"/>
      <c r="BA769" s="8"/>
      <c r="BB769" s="8"/>
      <c r="BC769" s="8"/>
      <c r="BD769" s="8"/>
      <c r="BE769" s="8"/>
      <c r="BF769" s="8"/>
      <c r="BG769" s="8"/>
      <c r="BH769" s="8"/>
      <c r="BI769" s="8"/>
      <c r="BJ769" s="8"/>
      <c r="BK769" s="8"/>
      <c r="BL769" s="8"/>
      <c r="BM769" s="8"/>
      <c r="BN769" s="8"/>
      <c r="BO769" s="8"/>
      <c r="BP769" s="7"/>
      <c r="BQ769" s="8"/>
      <c r="BR769" s="8"/>
      <c r="BS769" s="7"/>
      <c r="BT769" s="8"/>
      <c r="BU769" s="8"/>
      <c r="BV769" s="2"/>
      <c r="BW769" s="2"/>
      <c r="BX769" s="2"/>
      <c r="BY769" s="2"/>
      <c r="BZ769" s="2"/>
      <c r="CA769" s="2"/>
      <c r="CB769" s="2"/>
      <c r="CC769" s="2"/>
      <c r="CD769" s="2"/>
      <c r="CE769" s="2"/>
      <c r="CF769" s="2"/>
      <c r="CG769" s="2"/>
    </row>
    <row r="770" spans="1:85" s="9" customFormat="1" x14ac:dyDescent="0.25">
      <c r="A770" s="2"/>
      <c r="B770" s="3"/>
      <c r="C770" s="4"/>
      <c r="D770" s="5"/>
      <c r="E770" s="5"/>
      <c r="F770" s="4"/>
      <c r="G770" s="6"/>
      <c r="H770" s="6"/>
      <c r="I770" s="2"/>
      <c r="J770" s="2"/>
      <c r="K770" s="2"/>
      <c r="L770" s="6"/>
      <c r="M770" s="2"/>
      <c r="N770" s="2"/>
      <c r="O770" s="6"/>
      <c r="P770" s="2"/>
      <c r="Q770" s="2"/>
      <c r="R770" s="6"/>
      <c r="S770" s="2"/>
      <c r="T770" s="2"/>
      <c r="U770" s="2"/>
      <c r="V770" s="7"/>
      <c r="W770" s="7"/>
      <c r="X770" s="8"/>
      <c r="Y770" s="8"/>
      <c r="Z770" s="8"/>
      <c r="AA770" s="8"/>
      <c r="AB770" s="8"/>
      <c r="AC770" s="7"/>
      <c r="AD770" s="8"/>
      <c r="AE770" s="8"/>
      <c r="AF770" s="7"/>
      <c r="AG770" s="8"/>
      <c r="AH770" s="8"/>
      <c r="AI770" s="8"/>
      <c r="AJ770" s="8"/>
      <c r="AK770" s="8"/>
      <c r="AL770" s="8"/>
      <c r="AM770" s="7"/>
      <c r="AN770" s="8"/>
      <c r="AO770" s="8"/>
      <c r="AP770" s="8"/>
      <c r="AQ770" s="7"/>
      <c r="AR770" s="8"/>
      <c r="AS770" s="8"/>
      <c r="AT770" s="8"/>
      <c r="AU770" s="8"/>
      <c r="AV770" s="8"/>
      <c r="AW770" s="8"/>
      <c r="AX770" s="7"/>
      <c r="AY770" s="8"/>
      <c r="AZ770" s="8"/>
      <c r="BA770" s="8"/>
      <c r="BB770" s="8"/>
      <c r="BC770" s="8"/>
      <c r="BD770" s="8"/>
      <c r="BE770" s="8"/>
      <c r="BF770" s="8"/>
      <c r="BG770" s="8"/>
      <c r="BH770" s="8"/>
      <c r="BI770" s="8"/>
      <c r="BJ770" s="8"/>
      <c r="BK770" s="8"/>
      <c r="BL770" s="8"/>
      <c r="BM770" s="8"/>
      <c r="BN770" s="8"/>
      <c r="BO770" s="8"/>
      <c r="BP770" s="7"/>
      <c r="BQ770" s="8"/>
      <c r="BR770" s="8"/>
      <c r="BS770" s="7"/>
      <c r="BT770" s="8"/>
      <c r="BU770" s="8"/>
      <c r="BV770" s="2"/>
      <c r="BW770" s="2"/>
      <c r="BX770" s="2"/>
      <c r="BY770" s="2"/>
      <c r="BZ770" s="2"/>
      <c r="CA770" s="2"/>
      <c r="CB770" s="2"/>
      <c r="CC770" s="2"/>
      <c r="CD770" s="2"/>
      <c r="CE770" s="2"/>
      <c r="CF770" s="2"/>
      <c r="CG770" s="2"/>
    </row>
    <row r="771" spans="1:85" s="9" customFormat="1" x14ac:dyDescent="0.25">
      <c r="A771" s="2"/>
      <c r="B771" s="3"/>
      <c r="C771" s="4"/>
      <c r="D771" s="5"/>
      <c r="E771" s="5"/>
      <c r="F771" s="4"/>
      <c r="G771" s="6"/>
      <c r="H771" s="6"/>
      <c r="I771" s="2"/>
      <c r="J771" s="2"/>
      <c r="K771" s="2"/>
      <c r="L771" s="6"/>
      <c r="M771" s="2"/>
      <c r="N771" s="2"/>
      <c r="O771" s="6"/>
      <c r="P771" s="2"/>
      <c r="Q771" s="2"/>
      <c r="R771" s="6"/>
      <c r="S771" s="2"/>
      <c r="T771" s="2"/>
      <c r="U771" s="2"/>
      <c r="V771" s="7"/>
      <c r="W771" s="7"/>
      <c r="X771" s="8"/>
      <c r="Y771" s="8"/>
      <c r="Z771" s="8"/>
      <c r="AA771" s="8"/>
      <c r="AB771" s="8"/>
      <c r="AC771" s="7"/>
      <c r="AD771" s="8"/>
      <c r="AE771" s="8"/>
      <c r="AF771" s="7"/>
      <c r="AG771" s="8"/>
      <c r="AH771" s="8"/>
      <c r="AI771" s="8"/>
      <c r="AJ771" s="8"/>
      <c r="AK771" s="8"/>
      <c r="AL771" s="8"/>
      <c r="AM771" s="7"/>
      <c r="AN771" s="8"/>
      <c r="AO771" s="8"/>
      <c r="AP771" s="8"/>
      <c r="AQ771" s="7"/>
      <c r="AR771" s="8"/>
      <c r="AS771" s="8"/>
      <c r="AT771" s="8"/>
      <c r="AU771" s="8"/>
      <c r="AV771" s="8"/>
      <c r="AW771" s="8"/>
      <c r="AX771" s="7"/>
      <c r="AY771" s="8"/>
      <c r="AZ771" s="8"/>
      <c r="BA771" s="8"/>
      <c r="BB771" s="8"/>
      <c r="BC771" s="8"/>
      <c r="BD771" s="8"/>
      <c r="BE771" s="8"/>
      <c r="BF771" s="8"/>
      <c r="BG771" s="8"/>
      <c r="BH771" s="8"/>
      <c r="BI771" s="8"/>
      <c r="BJ771" s="8"/>
      <c r="BK771" s="8"/>
      <c r="BL771" s="8"/>
      <c r="BM771" s="8"/>
      <c r="BN771" s="8"/>
      <c r="BO771" s="8"/>
      <c r="BP771" s="7"/>
      <c r="BQ771" s="8"/>
      <c r="BR771" s="8"/>
      <c r="BS771" s="7"/>
      <c r="BT771" s="8"/>
      <c r="BU771" s="8"/>
      <c r="BV771" s="2"/>
      <c r="BW771" s="2"/>
      <c r="BX771" s="2"/>
      <c r="BY771" s="2"/>
      <c r="BZ771" s="2"/>
      <c r="CA771" s="2"/>
      <c r="CB771" s="2"/>
      <c r="CC771" s="2"/>
      <c r="CD771" s="2"/>
      <c r="CE771" s="2"/>
      <c r="CF771" s="2"/>
      <c r="CG771" s="2"/>
    </row>
    <row r="772" spans="1:85" s="9" customFormat="1" x14ac:dyDescent="0.25">
      <c r="A772" s="2"/>
      <c r="B772" s="3"/>
      <c r="C772" s="4"/>
      <c r="D772" s="5"/>
      <c r="E772" s="5"/>
      <c r="F772" s="4"/>
      <c r="G772" s="6"/>
      <c r="H772" s="6"/>
      <c r="I772" s="2"/>
      <c r="J772" s="2"/>
      <c r="K772" s="2"/>
      <c r="L772" s="6"/>
      <c r="M772" s="2"/>
      <c r="N772" s="2"/>
      <c r="O772" s="6"/>
      <c r="P772" s="2"/>
      <c r="Q772" s="2"/>
      <c r="R772" s="6"/>
      <c r="S772" s="2"/>
      <c r="T772" s="2"/>
      <c r="U772" s="2"/>
      <c r="V772" s="7"/>
      <c r="W772" s="7"/>
      <c r="X772" s="8"/>
      <c r="Y772" s="8"/>
      <c r="Z772" s="8"/>
      <c r="AA772" s="8"/>
      <c r="AB772" s="8"/>
      <c r="AC772" s="7"/>
      <c r="AD772" s="8"/>
      <c r="AE772" s="8"/>
      <c r="AF772" s="7"/>
      <c r="AG772" s="8"/>
      <c r="AH772" s="8"/>
      <c r="AI772" s="8"/>
      <c r="AJ772" s="8"/>
      <c r="AK772" s="8"/>
      <c r="AL772" s="8"/>
      <c r="AM772" s="7"/>
      <c r="AN772" s="8"/>
      <c r="AO772" s="8"/>
      <c r="AP772" s="8"/>
      <c r="AQ772" s="7"/>
      <c r="AR772" s="8"/>
      <c r="AS772" s="8"/>
      <c r="AT772" s="8"/>
      <c r="AU772" s="8"/>
      <c r="AV772" s="8"/>
      <c r="AW772" s="8"/>
      <c r="AX772" s="7"/>
      <c r="AY772" s="8"/>
      <c r="AZ772" s="8"/>
      <c r="BA772" s="8"/>
      <c r="BB772" s="8"/>
      <c r="BC772" s="8"/>
      <c r="BD772" s="8"/>
      <c r="BE772" s="8"/>
      <c r="BF772" s="8"/>
      <c r="BG772" s="8"/>
      <c r="BH772" s="8"/>
      <c r="BI772" s="8"/>
      <c r="BJ772" s="8"/>
      <c r="BK772" s="8"/>
      <c r="BL772" s="8"/>
      <c r="BM772" s="8"/>
      <c r="BN772" s="8"/>
      <c r="BO772" s="8"/>
      <c r="BP772" s="7"/>
      <c r="BQ772" s="8"/>
      <c r="BR772" s="8"/>
      <c r="BS772" s="7"/>
      <c r="BT772" s="8"/>
      <c r="BU772" s="8"/>
      <c r="BV772" s="2"/>
      <c r="BW772" s="2"/>
      <c r="BX772" s="2"/>
      <c r="BY772" s="2"/>
      <c r="BZ772" s="2"/>
      <c r="CA772" s="2"/>
      <c r="CB772" s="2"/>
      <c r="CC772" s="2"/>
      <c r="CD772" s="2"/>
      <c r="CE772" s="2"/>
      <c r="CF772" s="2"/>
      <c r="CG772" s="2"/>
    </row>
    <row r="773" spans="1:85" s="9" customFormat="1" x14ac:dyDescent="0.25">
      <c r="A773" s="2"/>
      <c r="B773" s="3"/>
      <c r="C773" s="4"/>
      <c r="D773" s="5"/>
      <c r="E773" s="5"/>
      <c r="F773" s="4"/>
      <c r="G773" s="6"/>
      <c r="H773" s="6"/>
      <c r="I773" s="2"/>
      <c r="J773" s="2"/>
      <c r="K773" s="2"/>
      <c r="L773" s="6"/>
      <c r="M773" s="2"/>
      <c r="N773" s="2"/>
      <c r="O773" s="6"/>
      <c r="P773" s="2"/>
      <c r="Q773" s="2"/>
      <c r="R773" s="6"/>
      <c r="S773" s="2"/>
      <c r="T773" s="2"/>
      <c r="U773" s="2"/>
      <c r="V773" s="7"/>
      <c r="W773" s="7"/>
      <c r="X773" s="8"/>
      <c r="Y773" s="8"/>
      <c r="Z773" s="8"/>
      <c r="AA773" s="8"/>
      <c r="AB773" s="8"/>
      <c r="AC773" s="7"/>
      <c r="AD773" s="8"/>
      <c r="AE773" s="8"/>
      <c r="AF773" s="7"/>
      <c r="AG773" s="8"/>
      <c r="AH773" s="8"/>
      <c r="AI773" s="8"/>
      <c r="AJ773" s="8"/>
      <c r="AK773" s="8"/>
      <c r="AL773" s="8"/>
      <c r="AM773" s="7"/>
      <c r="AN773" s="8"/>
      <c r="AO773" s="8"/>
      <c r="AP773" s="8"/>
      <c r="AQ773" s="7"/>
      <c r="AR773" s="8"/>
      <c r="AS773" s="8"/>
      <c r="AT773" s="8"/>
      <c r="AU773" s="8"/>
      <c r="AV773" s="8"/>
      <c r="AW773" s="8"/>
      <c r="AX773" s="7"/>
      <c r="AY773" s="8"/>
      <c r="AZ773" s="8"/>
      <c r="BA773" s="8"/>
      <c r="BB773" s="8"/>
      <c r="BC773" s="8"/>
      <c r="BD773" s="8"/>
      <c r="BE773" s="8"/>
      <c r="BF773" s="8"/>
      <c r="BG773" s="8"/>
      <c r="BH773" s="8"/>
      <c r="BI773" s="8"/>
      <c r="BJ773" s="8"/>
      <c r="BK773" s="8"/>
      <c r="BL773" s="8"/>
      <c r="BM773" s="8"/>
      <c r="BN773" s="8"/>
      <c r="BO773" s="8"/>
      <c r="BP773" s="7"/>
      <c r="BQ773" s="8"/>
      <c r="BR773" s="8"/>
      <c r="BS773" s="7"/>
      <c r="BT773" s="8"/>
      <c r="BU773" s="8"/>
      <c r="BV773" s="2"/>
      <c r="BW773" s="2"/>
      <c r="BX773" s="2"/>
      <c r="BY773" s="2"/>
      <c r="BZ773" s="2"/>
      <c r="CA773" s="2"/>
      <c r="CB773" s="2"/>
      <c r="CC773" s="2"/>
      <c r="CD773" s="2"/>
      <c r="CE773" s="2"/>
      <c r="CF773" s="2"/>
      <c r="CG773" s="2"/>
    </row>
    <row r="774" spans="1:85" s="9" customFormat="1" x14ac:dyDescent="0.25">
      <c r="A774" s="2"/>
      <c r="B774" s="3"/>
      <c r="C774" s="4"/>
      <c r="D774" s="5"/>
      <c r="E774" s="5"/>
      <c r="F774" s="4"/>
      <c r="G774" s="6"/>
      <c r="H774" s="6"/>
      <c r="I774" s="2"/>
      <c r="J774" s="2"/>
      <c r="K774" s="2"/>
      <c r="L774" s="6"/>
      <c r="M774" s="2"/>
      <c r="N774" s="2"/>
      <c r="O774" s="6"/>
      <c r="P774" s="2"/>
      <c r="Q774" s="2"/>
      <c r="R774" s="6"/>
      <c r="S774" s="2"/>
      <c r="T774" s="2"/>
      <c r="U774" s="2"/>
      <c r="V774" s="7"/>
      <c r="W774" s="7"/>
      <c r="X774" s="8"/>
      <c r="Y774" s="8"/>
      <c r="Z774" s="8"/>
      <c r="AA774" s="8"/>
      <c r="AB774" s="8"/>
      <c r="AC774" s="7"/>
      <c r="AD774" s="8"/>
      <c r="AE774" s="8"/>
      <c r="AF774" s="7"/>
      <c r="AG774" s="8"/>
      <c r="AH774" s="8"/>
      <c r="AI774" s="8"/>
      <c r="AJ774" s="8"/>
      <c r="AK774" s="8"/>
      <c r="AL774" s="8"/>
      <c r="AM774" s="7"/>
      <c r="AN774" s="8"/>
      <c r="AO774" s="8"/>
      <c r="AP774" s="8"/>
      <c r="AQ774" s="7"/>
      <c r="AR774" s="8"/>
      <c r="AS774" s="8"/>
      <c r="AT774" s="8"/>
      <c r="AU774" s="8"/>
      <c r="AV774" s="8"/>
      <c r="AW774" s="8"/>
      <c r="AX774" s="7"/>
      <c r="AY774" s="8"/>
      <c r="AZ774" s="8"/>
      <c r="BA774" s="8"/>
      <c r="BB774" s="8"/>
      <c r="BC774" s="8"/>
      <c r="BD774" s="8"/>
      <c r="BE774" s="8"/>
      <c r="BF774" s="8"/>
      <c r="BG774" s="8"/>
      <c r="BH774" s="8"/>
      <c r="BI774" s="8"/>
      <c r="BJ774" s="8"/>
      <c r="BK774" s="8"/>
      <c r="BL774" s="8"/>
      <c r="BM774" s="8"/>
      <c r="BN774" s="8"/>
      <c r="BO774" s="8"/>
      <c r="BP774" s="7"/>
      <c r="BQ774" s="8"/>
      <c r="BR774" s="8"/>
      <c r="BS774" s="7"/>
      <c r="BT774" s="8"/>
      <c r="BU774" s="8"/>
      <c r="BV774" s="2"/>
      <c r="BW774" s="2"/>
      <c r="BX774" s="2"/>
      <c r="BY774" s="2"/>
      <c r="BZ774" s="2"/>
      <c r="CA774" s="2"/>
      <c r="CB774" s="2"/>
      <c r="CC774" s="2"/>
      <c r="CD774" s="2"/>
      <c r="CE774" s="2"/>
      <c r="CF774" s="2"/>
      <c r="CG774" s="2"/>
    </row>
    <row r="775" spans="1:85" s="9" customFormat="1" x14ac:dyDescent="0.25">
      <c r="A775" s="2"/>
      <c r="B775" s="3"/>
      <c r="C775" s="4"/>
      <c r="D775" s="5"/>
      <c r="E775" s="5"/>
      <c r="F775" s="4"/>
      <c r="G775" s="6"/>
      <c r="H775" s="6"/>
      <c r="I775" s="2"/>
      <c r="J775" s="2"/>
      <c r="K775" s="2"/>
      <c r="L775" s="6"/>
      <c r="M775" s="2"/>
      <c r="N775" s="2"/>
      <c r="O775" s="6"/>
      <c r="P775" s="2"/>
      <c r="Q775" s="2"/>
      <c r="R775" s="6"/>
      <c r="S775" s="2"/>
      <c r="T775" s="2"/>
      <c r="U775" s="2"/>
      <c r="V775" s="7"/>
      <c r="W775" s="7"/>
      <c r="X775" s="8"/>
      <c r="Y775" s="8"/>
      <c r="Z775" s="8"/>
      <c r="AA775" s="8"/>
      <c r="AB775" s="8"/>
      <c r="AC775" s="7"/>
      <c r="AD775" s="8"/>
      <c r="AE775" s="8"/>
      <c r="AF775" s="7"/>
      <c r="AG775" s="8"/>
      <c r="AH775" s="8"/>
      <c r="AI775" s="8"/>
      <c r="AJ775" s="8"/>
      <c r="AK775" s="8"/>
      <c r="AL775" s="8"/>
      <c r="AM775" s="7"/>
      <c r="AN775" s="8"/>
      <c r="AO775" s="8"/>
      <c r="AP775" s="8"/>
      <c r="AQ775" s="7"/>
      <c r="AR775" s="8"/>
      <c r="AS775" s="8"/>
      <c r="AT775" s="8"/>
      <c r="AU775" s="8"/>
      <c r="AV775" s="8"/>
      <c r="AW775" s="8"/>
      <c r="AX775" s="7"/>
      <c r="AY775" s="8"/>
      <c r="AZ775" s="8"/>
      <c r="BA775" s="8"/>
      <c r="BB775" s="8"/>
      <c r="BC775" s="8"/>
      <c r="BD775" s="8"/>
      <c r="BE775" s="8"/>
      <c r="BF775" s="8"/>
      <c r="BG775" s="8"/>
      <c r="BH775" s="8"/>
      <c r="BI775" s="8"/>
      <c r="BJ775" s="8"/>
      <c r="BK775" s="8"/>
      <c r="BL775" s="8"/>
      <c r="BM775" s="8"/>
      <c r="BN775" s="8"/>
      <c r="BO775" s="8"/>
      <c r="BP775" s="7"/>
      <c r="BQ775" s="8"/>
      <c r="BR775" s="8"/>
      <c r="BS775" s="7"/>
      <c r="BT775" s="8"/>
      <c r="BU775" s="8"/>
      <c r="BV775" s="2"/>
      <c r="BW775" s="2"/>
      <c r="BX775" s="2"/>
      <c r="BY775" s="2"/>
      <c r="BZ775" s="2"/>
      <c r="CA775" s="2"/>
      <c r="CB775" s="2"/>
      <c r="CC775" s="2"/>
      <c r="CD775" s="2"/>
      <c r="CE775" s="2"/>
      <c r="CF775" s="2"/>
      <c r="CG775" s="2"/>
    </row>
    <row r="776" spans="1:85" s="9" customFormat="1" x14ac:dyDescent="0.25">
      <c r="A776" s="2"/>
      <c r="B776" s="3"/>
      <c r="C776" s="4"/>
      <c r="D776" s="5"/>
      <c r="E776" s="5"/>
      <c r="F776" s="4"/>
      <c r="G776" s="6"/>
      <c r="H776" s="6"/>
      <c r="I776" s="2"/>
      <c r="J776" s="2"/>
      <c r="K776" s="2"/>
      <c r="L776" s="6"/>
      <c r="M776" s="2"/>
      <c r="N776" s="2"/>
      <c r="O776" s="6"/>
      <c r="P776" s="2"/>
      <c r="Q776" s="2"/>
      <c r="R776" s="6"/>
      <c r="S776" s="2"/>
      <c r="T776" s="2"/>
      <c r="U776" s="2"/>
      <c r="V776" s="7"/>
      <c r="W776" s="7"/>
      <c r="X776" s="8"/>
      <c r="Y776" s="8"/>
      <c r="Z776" s="8"/>
      <c r="AA776" s="8"/>
      <c r="AB776" s="8"/>
      <c r="AC776" s="7"/>
      <c r="AD776" s="8"/>
      <c r="AE776" s="8"/>
      <c r="AF776" s="7"/>
      <c r="AG776" s="8"/>
      <c r="AH776" s="8"/>
      <c r="AI776" s="8"/>
      <c r="AJ776" s="8"/>
      <c r="AK776" s="8"/>
      <c r="AL776" s="8"/>
      <c r="AM776" s="7"/>
      <c r="AN776" s="8"/>
      <c r="AO776" s="8"/>
      <c r="AP776" s="8"/>
      <c r="AQ776" s="7"/>
      <c r="AR776" s="8"/>
      <c r="AS776" s="8"/>
      <c r="AT776" s="8"/>
      <c r="AU776" s="8"/>
      <c r="AV776" s="8"/>
      <c r="AW776" s="8"/>
      <c r="AX776" s="7"/>
      <c r="AY776" s="8"/>
      <c r="AZ776" s="8"/>
      <c r="BA776" s="8"/>
      <c r="BB776" s="8"/>
      <c r="BC776" s="8"/>
      <c r="BD776" s="8"/>
      <c r="BE776" s="8"/>
      <c r="BF776" s="8"/>
      <c r="BG776" s="8"/>
      <c r="BH776" s="8"/>
      <c r="BI776" s="8"/>
      <c r="BJ776" s="8"/>
      <c r="BK776" s="8"/>
      <c r="BL776" s="8"/>
      <c r="BM776" s="8"/>
      <c r="BN776" s="8"/>
      <c r="BO776" s="8"/>
      <c r="BP776" s="7"/>
      <c r="BQ776" s="8"/>
      <c r="BR776" s="8"/>
      <c r="BS776" s="7"/>
      <c r="BT776" s="8"/>
      <c r="BU776" s="8"/>
      <c r="BV776" s="2"/>
      <c r="BW776" s="2"/>
      <c r="BX776" s="2"/>
      <c r="BY776" s="2"/>
      <c r="BZ776" s="2"/>
      <c r="CA776" s="2"/>
      <c r="CB776" s="2"/>
      <c r="CC776" s="2"/>
      <c r="CD776" s="2"/>
      <c r="CE776" s="2"/>
      <c r="CF776" s="2"/>
      <c r="CG776" s="2"/>
    </row>
    <row r="777" spans="1:85" s="9" customFormat="1" x14ac:dyDescent="0.25">
      <c r="A777" s="2"/>
      <c r="B777" s="3"/>
      <c r="C777" s="4"/>
      <c r="D777" s="5"/>
      <c r="E777" s="5"/>
      <c r="F777" s="4"/>
      <c r="G777" s="6"/>
      <c r="H777" s="6"/>
      <c r="I777" s="2"/>
      <c r="J777" s="2"/>
      <c r="K777" s="2"/>
      <c r="L777" s="6"/>
      <c r="M777" s="2"/>
      <c r="N777" s="2"/>
      <c r="O777" s="6"/>
      <c r="P777" s="2"/>
      <c r="Q777" s="2"/>
      <c r="R777" s="6"/>
      <c r="S777" s="2"/>
      <c r="T777" s="2"/>
      <c r="U777" s="2"/>
      <c r="V777" s="7"/>
      <c r="W777" s="7"/>
      <c r="X777" s="8"/>
      <c r="Y777" s="8"/>
      <c r="Z777" s="8"/>
      <c r="AA777" s="8"/>
      <c r="AB777" s="8"/>
      <c r="AC777" s="7"/>
      <c r="AD777" s="8"/>
      <c r="AE777" s="8"/>
      <c r="AF777" s="7"/>
      <c r="AG777" s="8"/>
      <c r="AH777" s="8"/>
      <c r="AI777" s="8"/>
      <c r="AJ777" s="8"/>
      <c r="AK777" s="8"/>
      <c r="AL777" s="8"/>
      <c r="AM777" s="7"/>
      <c r="AN777" s="8"/>
      <c r="AO777" s="8"/>
      <c r="AP777" s="8"/>
      <c r="AQ777" s="7"/>
      <c r="AR777" s="8"/>
      <c r="AS777" s="8"/>
      <c r="AT777" s="8"/>
      <c r="AU777" s="8"/>
      <c r="AV777" s="8"/>
      <c r="AW777" s="8"/>
      <c r="AX777" s="7"/>
      <c r="AY777" s="8"/>
      <c r="AZ777" s="8"/>
      <c r="BA777" s="8"/>
      <c r="BB777" s="8"/>
      <c r="BC777" s="8"/>
      <c r="BD777" s="8"/>
      <c r="BE777" s="8"/>
      <c r="BF777" s="8"/>
      <c r="BG777" s="8"/>
      <c r="BH777" s="8"/>
      <c r="BI777" s="8"/>
      <c r="BJ777" s="8"/>
      <c r="BK777" s="8"/>
      <c r="BL777" s="8"/>
      <c r="BM777" s="8"/>
      <c r="BN777" s="8"/>
      <c r="BO777" s="8"/>
      <c r="BP777" s="7"/>
      <c r="BQ777" s="8"/>
      <c r="BR777" s="8"/>
      <c r="BS777" s="7"/>
      <c r="BT777" s="8"/>
      <c r="BU777" s="8"/>
      <c r="BV777" s="2"/>
      <c r="BW777" s="2"/>
      <c r="BX777" s="2"/>
      <c r="BY777" s="2"/>
      <c r="BZ777" s="2"/>
      <c r="CA777" s="2"/>
      <c r="CB777" s="2"/>
      <c r="CC777" s="2"/>
      <c r="CD777" s="2"/>
      <c r="CE777" s="2"/>
      <c r="CF777" s="2"/>
      <c r="CG777" s="2"/>
    </row>
    <row r="778" spans="1:85" s="9" customFormat="1" x14ac:dyDescent="0.25">
      <c r="A778" s="2"/>
      <c r="B778" s="3"/>
      <c r="C778" s="4"/>
      <c r="D778" s="5"/>
      <c r="E778" s="5"/>
      <c r="F778" s="4"/>
      <c r="G778" s="6"/>
      <c r="H778" s="6"/>
      <c r="I778" s="2"/>
      <c r="J778" s="2"/>
      <c r="K778" s="2"/>
      <c r="L778" s="6"/>
      <c r="M778" s="2"/>
      <c r="N778" s="2"/>
      <c r="O778" s="6"/>
      <c r="P778" s="2"/>
      <c r="Q778" s="2"/>
      <c r="R778" s="6"/>
      <c r="S778" s="2"/>
      <c r="T778" s="2"/>
      <c r="U778" s="2"/>
      <c r="V778" s="7"/>
      <c r="W778" s="7"/>
      <c r="X778" s="8"/>
      <c r="Y778" s="8"/>
      <c r="Z778" s="8"/>
      <c r="AA778" s="8"/>
      <c r="AB778" s="8"/>
      <c r="AC778" s="7"/>
      <c r="AD778" s="8"/>
      <c r="AE778" s="8"/>
      <c r="AF778" s="7"/>
      <c r="AG778" s="8"/>
      <c r="AH778" s="8"/>
      <c r="AI778" s="8"/>
      <c r="AJ778" s="8"/>
      <c r="AK778" s="8"/>
      <c r="AL778" s="8"/>
      <c r="AM778" s="7"/>
      <c r="AN778" s="8"/>
      <c r="AO778" s="8"/>
      <c r="AP778" s="8"/>
      <c r="AQ778" s="7"/>
      <c r="AR778" s="8"/>
      <c r="AS778" s="8"/>
      <c r="AT778" s="8"/>
      <c r="AU778" s="8"/>
      <c r="AV778" s="8"/>
      <c r="AW778" s="8"/>
      <c r="AX778" s="7"/>
      <c r="AY778" s="8"/>
      <c r="AZ778" s="8"/>
      <c r="BA778" s="8"/>
      <c r="BB778" s="8"/>
      <c r="BC778" s="8"/>
      <c r="BD778" s="8"/>
      <c r="BE778" s="8"/>
      <c r="BF778" s="8"/>
      <c r="BG778" s="8"/>
      <c r="BH778" s="8"/>
      <c r="BI778" s="8"/>
      <c r="BJ778" s="8"/>
      <c r="BK778" s="8"/>
      <c r="BL778" s="8"/>
      <c r="BM778" s="8"/>
      <c r="BN778" s="8"/>
      <c r="BO778" s="8"/>
      <c r="BP778" s="7"/>
      <c r="BQ778" s="8"/>
      <c r="BR778" s="8"/>
      <c r="BS778" s="7"/>
      <c r="BT778" s="8"/>
      <c r="BU778" s="8"/>
      <c r="BV778" s="2"/>
      <c r="BW778" s="2"/>
      <c r="BX778" s="2"/>
      <c r="BY778" s="2"/>
      <c r="BZ778" s="2"/>
      <c r="CA778" s="2"/>
      <c r="CB778" s="2"/>
      <c r="CC778" s="2"/>
      <c r="CD778" s="2"/>
      <c r="CE778" s="2"/>
      <c r="CF778" s="2"/>
      <c r="CG778" s="2"/>
    </row>
    <row r="779" spans="1:85" s="9" customFormat="1" x14ac:dyDescent="0.25">
      <c r="A779" s="2"/>
      <c r="B779" s="3"/>
      <c r="C779" s="4"/>
      <c r="D779" s="5"/>
      <c r="E779" s="5"/>
      <c r="F779" s="4"/>
      <c r="G779" s="6"/>
      <c r="H779" s="6"/>
      <c r="I779" s="2"/>
      <c r="J779" s="2"/>
      <c r="K779" s="2"/>
      <c r="L779" s="6"/>
      <c r="M779" s="2"/>
      <c r="N779" s="2"/>
      <c r="O779" s="6"/>
      <c r="P779" s="2"/>
      <c r="Q779" s="2"/>
      <c r="R779" s="6"/>
      <c r="S779" s="2"/>
      <c r="T779" s="2"/>
      <c r="U779" s="2"/>
      <c r="V779" s="7"/>
      <c r="W779" s="7"/>
      <c r="X779" s="8"/>
      <c r="Y779" s="8"/>
      <c r="Z779" s="8"/>
      <c r="AA779" s="8"/>
      <c r="AB779" s="8"/>
      <c r="AC779" s="7"/>
      <c r="AD779" s="8"/>
      <c r="AE779" s="8"/>
      <c r="AF779" s="7"/>
      <c r="AG779" s="8"/>
      <c r="AH779" s="8"/>
      <c r="AI779" s="8"/>
      <c r="AJ779" s="8"/>
      <c r="AK779" s="8"/>
      <c r="AL779" s="8"/>
      <c r="AM779" s="7"/>
      <c r="AN779" s="8"/>
      <c r="AO779" s="8"/>
      <c r="AP779" s="8"/>
      <c r="AQ779" s="7"/>
      <c r="AR779" s="8"/>
      <c r="AS779" s="8"/>
      <c r="AT779" s="8"/>
      <c r="AU779" s="8"/>
      <c r="AV779" s="8"/>
      <c r="AW779" s="8"/>
      <c r="AX779" s="7"/>
      <c r="AY779" s="8"/>
      <c r="AZ779" s="8"/>
      <c r="BA779" s="8"/>
      <c r="BB779" s="8"/>
      <c r="BC779" s="8"/>
      <c r="BD779" s="8"/>
      <c r="BE779" s="8"/>
      <c r="BF779" s="8"/>
      <c r="BG779" s="8"/>
      <c r="BH779" s="8"/>
      <c r="BI779" s="8"/>
      <c r="BJ779" s="8"/>
      <c r="BK779" s="8"/>
      <c r="BL779" s="8"/>
      <c r="BM779" s="8"/>
      <c r="BN779" s="8"/>
      <c r="BO779" s="8"/>
      <c r="BP779" s="7"/>
      <c r="BQ779" s="8"/>
      <c r="BR779" s="8"/>
      <c r="BS779" s="7"/>
      <c r="BT779" s="8"/>
      <c r="BU779" s="8"/>
      <c r="BV779" s="2"/>
      <c r="BW779" s="2"/>
      <c r="BX779" s="2"/>
      <c r="BY779" s="2"/>
      <c r="BZ779" s="2"/>
      <c r="CA779" s="2"/>
      <c r="CB779" s="2"/>
      <c r="CC779" s="2"/>
      <c r="CD779" s="2"/>
      <c r="CE779" s="2"/>
      <c r="CF779" s="2"/>
      <c r="CG779" s="2"/>
    </row>
    <row r="780" spans="1:85" s="9" customFormat="1" x14ac:dyDescent="0.25">
      <c r="A780" s="2"/>
      <c r="B780" s="3"/>
      <c r="C780" s="4"/>
      <c r="D780" s="5"/>
      <c r="E780" s="5"/>
      <c r="F780" s="4"/>
      <c r="G780" s="6"/>
      <c r="H780" s="6"/>
      <c r="I780" s="2"/>
      <c r="J780" s="2"/>
      <c r="K780" s="2"/>
      <c r="L780" s="6"/>
      <c r="M780" s="2"/>
      <c r="N780" s="2"/>
      <c r="O780" s="6"/>
      <c r="P780" s="2"/>
      <c r="Q780" s="2"/>
      <c r="R780" s="6"/>
      <c r="S780" s="2"/>
      <c r="T780" s="2"/>
      <c r="U780" s="2"/>
      <c r="V780" s="7"/>
      <c r="W780" s="7"/>
      <c r="X780" s="8"/>
      <c r="Y780" s="8"/>
      <c r="Z780" s="8"/>
      <c r="AA780" s="8"/>
      <c r="AB780" s="8"/>
      <c r="AC780" s="7"/>
      <c r="AD780" s="8"/>
      <c r="AE780" s="8"/>
      <c r="AF780" s="7"/>
      <c r="AG780" s="8"/>
      <c r="AH780" s="8"/>
      <c r="AI780" s="8"/>
      <c r="AJ780" s="8"/>
      <c r="AK780" s="8"/>
      <c r="AL780" s="8"/>
      <c r="AM780" s="7"/>
      <c r="AN780" s="8"/>
      <c r="AO780" s="8"/>
      <c r="AP780" s="8"/>
      <c r="AQ780" s="7"/>
      <c r="AR780" s="8"/>
      <c r="AS780" s="8"/>
      <c r="AT780" s="8"/>
      <c r="AU780" s="8"/>
      <c r="AV780" s="8"/>
      <c r="AW780" s="8"/>
      <c r="AX780" s="7"/>
      <c r="AY780" s="8"/>
      <c r="AZ780" s="8"/>
      <c r="BA780" s="8"/>
      <c r="BB780" s="8"/>
      <c r="BC780" s="8"/>
      <c r="BD780" s="8"/>
      <c r="BE780" s="8"/>
      <c r="BF780" s="8"/>
      <c r="BG780" s="8"/>
      <c r="BH780" s="8"/>
      <c r="BI780" s="8"/>
      <c r="BJ780" s="8"/>
      <c r="BK780" s="8"/>
      <c r="BL780" s="8"/>
      <c r="BM780" s="8"/>
      <c r="BN780" s="8"/>
      <c r="BO780" s="8"/>
      <c r="BP780" s="7"/>
      <c r="BQ780" s="8"/>
      <c r="BR780" s="8"/>
      <c r="BS780" s="7"/>
      <c r="BT780" s="8"/>
      <c r="BU780" s="8"/>
      <c r="BV780" s="2"/>
      <c r="BW780" s="2"/>
      <c r="BX780" s="2"/>
      <c r="BY780" s="2"/>
      <c r="BZ780" s="2"/>
      <c r="CA780" s="2"/>
      <c r="CB780" s="2"/>
      <c r="CC780" s="2"/>
      <c r="CD780" s="2"/>
      <c r="CE780" s="2"/>
      <c r="CF780" s="2"/>
      <c r="CG780" s="2"/>
    </row>
    <row r="781" spans="1:85" s="9" customFormat="1" x14ac:dyDescent="0.25">
      <c r="A781" s="2"/>
      <c r="B781" s="3"/>
      <c r="C781" s="4"/>
      <c r="D781" s="5"/>
      <c r="E781" s="5"/>
      <c r="F781" s="4"/>
      <c r="G781" s="6"/>
      <c r="H781" s="6"/>
      <c r="I781" s="2"/>
      <c r="J781" s="2"/>
      <c r="K781" s="2"/>
      <c r="L781" s="6"/>
      <c r="M781" s="2"/>
      <c r="N781" s="2"/>
      <c r="O781" s="6"/>
      <c r="P781" s="2"/>
      <c r="Q781" s="2"/>
      <c r="R781" s="6"/>
      <c r="S781" s="2"/>
      <c r="T781" s="2"/>
      <c r="U781" s="2"/>
      <c r="V781" s="7"/>
      <c r="W781" s="7"/>
      <c r="X781" s="8"/>
      <c r="Y781" s="8"/>
      <c r="Z781" s="8"/>
      <c r="AA781" s="8"/>
      <c r="AB781" s="8"/>
      <c r="AC781" s="7"/>
      <c r="AD781" s="8"/>
      <c r="AE781" s="8"/>
      <c r="AF781" s="7"/>
      <c r="AG781" s="8"/>
      <c r="AH781" s="8"/>
      <c r="AI781" s="8"/>
      <c r="AJ781" s="8"/>
      <c r="AK781" s="8"/>
      <c r="AL781" s="8"/>
      <c r="AM781" s="7"/>
      <c r="AN781" s="8"/>
      <c r="AO781" s="8"/>
      <c r="AP781" s="8"/>
      <c r="AQ781" s="7"/>
      <c r="AR781" s="8"/>
      <c r="AS781" s="8"/>
      <c r="AT781" s="8"/>
      <c r="AU781" s="8"/>
      <c r="AV781" s="8"/>
      <c r="AW781" s="8"/>
      <c r="AX781" s="7"/>
      <c r="AY781" s="8"/>
      <c r="AZ781" s="8"/>
      <c r="BA781" s="8"/>
      <c r="BB781" s="8"/>
      <c r="BC781" s="8"/>
      <c r="BD781" s="8"/>
      <c r="BE781" s="8"/>
      <c r="BF781" s="8"/>
      <c r="BG781" s="8"/>
      <c r="BH781" s="8"/>
      <c r="BI781" s="8"/>
      <c r="BJ781" s="8"/>
      <c r="BK781" s="8"/>
      <c r="BL781" s="8"/>
      <c r="BM781" s="8"/>
      <c r="BN781" s="8"/>
      <c r="BO781" s="8"/>
      <c r="BP781" s="7"/>
      <c r="BQ781" s="8"/>
      <c r="BR781" s="8"/>
      <c r="BS781" s="7"/>
      <c r="BT781" s="8"/>
      <c r="BU781" s="8"/>
      <c r="BV781" s="2"/>
      <c r="BW781" s="2"/>
      <c r="BX781" s="2"/>
      <c r="BY781" s="2"/>
      <c r="BZ781" s="2"/>
      <c r="CA781" s="2"/>
      <c r="CB781" s="2"/>
      <c r="CC781" s="2"/>
      <c r="CD781" s="2"/>
      <c r="CE781" s="2"/>
      <c r="CF781" s="2"/>
      <c r="CG781" s="2"/>
    </row>
    <row r="782" spans="1:85" s="9" customFormat="1" x14ac:dyDescent="0.25">
      <c r="A782" s="2"/>
      <c r="B782" s="3"/>
      <c r="C782" s="4"/>
      <c r="D782" s="5"/>
      <c r="E782" s="5"/>
      <c r="F782" s="4"/>
      <c r="G782" s="6"/>
      <c r="H782" s="6"/>
      <c r="I782" s="2"/>
      <c r="J782" s="2"/>
      <c r="K782" s="2"/>
      <c r="L782" s="6"/>
      <c r="M782" s="2"/>
      <c r="N782" s="2"/>
      <c r="O782" s="6"/>
      <c r="P782" s="2"/>
      <c r="Q782" s="2"/>
      <c r="R782" s="6"/>
      <c r="S782" s="2"/>
      <c r="T782" s="2"/>
      <c r="U782" s="2"/>
      <c r="V782" s="7"/>
      <c r="W782" s="7"/>
      <c r="X782" s="8"/>
      <c r="Y782" s="8"/>
      <c r="Z782" s="8"/>
      <c r="AA782" s="8"/>
      <c r="AB782" s="8"/>
      <c r="AC782" s="7"/>
      <c r="AD782" s="8"/>
      <c r="AE782" s="8"/>
      <c r="AF782" s="7"/>
      <c r="AG782" s="8"/>
      <c r="AH782" s="8"/>
      <c r="AI782" s="8"/>
      <c r="AJ782" s="8"/>
      <c r="AK782" s="8"/>
      <c r="AL782" s="8"/>
      <c r="AM782" s="7"/>
      <c r="AN782" s="8"/>
      <c r="AO782" s="8"/>
      <c r="AP782" s="8"/>
      <c r="AQ782" s="7"/>
      <c r="AR782" s="8"/>
      <c r="AS782" s="8"/>
      <c r="AT782" s="8"/>
      <c r="AU782" s="8"/>
      <c r="AV782" s="8"/>
      <c r="AW782" s="8"/>
      <c r="AX782" s="7"/>
      <c r="AY782" s="8"/>
      <c r="AZ782" s="8"/>
      <c r="BA782" s="8"/>
      <c r="BB782" s="8"/>
      <c r="BC782" s="8"/>
      <c r="BD782" s="8"/>
      <c r="BE782" s="8"/>
      <c r="BF782" s="8"/>
      <c r="BG782" s="8"/>
      <c r="BH782" s="8"/>
      <c r="BI782" s="8"/>
      <c r="BJ782" s="8"/>
      <c r="BK782" s="8"/>
      <c r="BL782" s="8"/>
      <c r="BM782" s="8"/>
      <c r="BN782" s="8"/>
      <c r="BO782" s="8"/>
      <c r="BP782" s="7"/>
      <c r="BQ782" s="8"/>
      <c r="BR782" s="8"/>
      <c r="BS782" s="7"/>
      <c r="BT782" s="8"/>
      <c r="BU782" s="8"/>
      <c r="BV782" s="2"/>
      <c r="BW782" s="2"/>
      <c r="BX782" s="2"/>
      <c r="BY782" s="2"/>
      <c r="BZ782" s="2"/>
      <c r="CA782" s="2"/>
      <c r="CB782" s="2"/>
      <c r="CC782" s="2"/>
      <c r="CD782" s="2"/>
      <c r="CE782" s="2"/>
      <c r="CF782" s="2"/>
      <c r="CG782" s="2"/>
    </row>
    <row r="783" spans="1:85" s="9" customFormat="1" x14ac:dyDescent="0.25">
      <c r="A783" s="2"/>
      <c r="B783" s="3"/>
      <c r="C783" s="4"/>
      <c r="D783" s="5"/>
      <c r="E783" s="5"/>
      <c r="F783" s="4"/>
      <c r="G783" s="6"/>
      <c r="H783" s="6"/>
      <c r="I783" s="2"/>
      <c r="J783" s="2"/>
      <c r="K783" s="2"/>
      <c r="L783" s="6"/>
      <c r="M783" s="2"/>
      <c r="N783" s="2"/>
      <c r="O783" s="6"/>
      <c r="P783" s="2"/>
      <c r="Q783" s="2"/>
      <c r="R783" s="6"/>
      <c r="S783" s="2"/>
      <c r="T783" s="2"/>
      <c r="U783" s="2"/>
      <c r="V783" s="7"/>
      <c r="W783" s="7"/>
      <c r="X783" s="8"/>
      <c r="Y783" s="8"/>
      <c r="Z783" s="8"/>
      <c r="AA783" s="8"/>
      <c r="AB783" s="8"/>
      <c r="AC783" s="7"/>
      <c r="AD783" s="8"/>
      <c r="AE783" s="8"/>
      <c r="AF783" s="7"/>
      <c r="AG783" s="8"/>
      <c r="AH783" s="8"/>
      <c r="AI783" s="8"/>
      <c r="AJ783" s="8"/>
      <c r="AK783" s="8"/>
      <c r="AL783" s="8"/>
      <c r="AM783" s="7"/>
      <c r="AN783" s="8"/>
      <c r="AO783" s="8"/>
      <c r="AP783" s="8"/>
      <c r="AQ783" s="7"/>
      <c r="AR783" s="8"/>
      <c r="AS783" s="8"/>
      <c r="AT783" s="8"/>
      <c r="AU783" s="8"/>
      <c r="AV783" s="8"/>
      <c r="AW783" s="8"/>
      <c r="AX783" s="7"/>
      <c r="AY783" s="8"/>
      <c r="AZ783" s="8"/>
      <c r="BA783" s="8"/>
      <c r="BB783" s="8"/>
      <c r="BC783" s="8"/>
      <c r="BD783" s="8"/>
      <c r="BE783" s="8"/>
      <c r="BF783" s="8"/>
      <c r="BG783" s="8"/>
      <c r="BH783" s="8"/>
      <c r="BI783" s="8"/>
      <c r="BJ783" s="8"/>
      <c r="BK783" s="8"/>
      <c r="BL783" s="8"/>
      <c r="BM783" s="8"/>
      <c r="BN783" s="8"/>
      <c r="BO783" s="8"/>
      <c r="BP783" s="7"/>
      <c r="BQ783" s="8"/>
      <c r="BR783" s="8"/>
      <c r="BS783" s="7"/>
      <c r="BT783" s="8"/>
      <c r="BU783" s="8"/>
      <c r="BV783" s="2"/>
      <c r="BW783" s="2"/>
      <c r="BX783" s="2"/>
      <c r="BY783" s="2"/>
      <c r="BZ783" s="2"/>
      <c r="CA783" s="2"/>
      <c r="CB783" s="2"/>
      <c r="CC783" s="2"/>
      <c r="CD783" s="2"/>
      <c r="CE783" s="2"/>
      <c r="CF783" s="2"/>
      <c r="CG783" s="2"/>
    </row>
    <row r="784" spans="1:85" s="9" customFormat="1" x14ac:dyDescent="0.25">
      <c r="A784" s="2"/>
      <c r="B784" s="3"/>
      <c r="C784" s="4"/>
      <c r="D784" s="5"/>
      <c r="E784" s="5"/>
      <c r="F784" s="4"/>
      <c r="G784" s="6"/>
      <c r="H784" s="6"/>
      <c r="I784" s="2"/>
      <c r="J784" s="2"/>
      <c r="K784" s="2"/>
      <c r="L784" s="6"/>
      <c r="M784" s="2"/>
      <c r="N784" s="2"/>
      <c r="O784" s="6"/>
      <c r="P784" s="2"/>
      <c r="Q784" s="2"/>
      <c r="R784" s="6"/>
      <c r="S784" s="2"/>
      <c r="T784" s="2"/>
      <c r="U784" s="2"/>
      <c r="V784" s="7"/>
      <c r="W784" s="7"/>
      <c r="X784" s="8"/>
      <c r="Y784" s="8"/>
      <c r="Z784" s="8"/>
      <c r="AA784" s="8"/>
      <c r="AB784" s="8"/>
      <c r="AC784" s="7"/>
      <c r="AD784" s="8"/>
      <c r="AE784" s="8"/>
      <c r="AF784" s="7"/>
      <c r="AG784" s="8"/>
      <c r="AH784" s="8"/>
      <c r="AI784" s="8"/>
      <c r="AJ784" s="8"/>
      <c r="AK784" s="8"/>
      <c r="AL784" s="8"/>
      <c r="AM784" s="7"/>
      <c r="AN784" s="8"/>
      <c r="AO784" s="8"/>
      <c r="AP784" s="8"/>
      <c r="AQ784" s="7"/>
      <c r="AR784" s="8"/>
      <c r="AS784" s="8"/>
      <c r="AT784" s="8"/>
      <c r="AU784" s="8"/>
      <c r="AV784" s="8"/>
      <c r="AW784" s="8"/>
      <c r="AX784" s="7"/>
      <c r="AY784" s="8"/>
      <c r="AZ784" s="8"/>
      <c r="BA784" s="8"/>
      <c r="BB784" s="8"/>
      <c r="BC784" s="8"/>
      <c r="BD784" s="8"/>
      <c r="BE784" s="8"/>
      <c r="BF784" s="8"/>
      <c r="BG784" s="8"/>
      <c r="BH784" s="8"/>
      <c r="BI784" s="8"/>
      <c r="BJ784" s="8"/>
      <c r="BK784" s="8"/>
      <c r="BL784" s="8"/>
      <c r="BM784" s="8"/>
      <c r="BN784" s="8"/>
      <c r="BO784" s="8"/>
      <c r="BP784" s="7"/>
      <c r="BQ784" s="8"/>
      <c r="BR784" s="8"/>
      <c r="BS784" s="7"/>
      <c r="BT784" s="8"/>
      <c r="BU784" s="8"/>
      <c r="BV784" s="2"/>
      <c r="BW784" s="2"/>
      <c r="BX784" s="2"/>
      <c r="BY784" s="2"/>
      <c r="BZ784" s="2"/>
      <c r="CA784" s="2"/>
      <c r="CB784" s="2"/>
      <c r="CC784" s="2"/>
      <c r="CD784" s="2"/>
      <c r="CE784" s="2"/>
      <c r="CF784" s="2"/>
      <c r="CG784" s="2"/>
    </row>
    <row r="785" spans="1:85" s="9" customFormat="1" x14ac:dyDescent="0.25">
      <c r="A785" s="2"/>
      <c r="B785" s="3"/>
      <c r="C785" s="4"/>
      <c r="D785" s="5"/>
      <c r="E785" s="5"/>
      <c r="F785" s="4"/>
      <c r="G785" s="6"/>
      <c r="H785" s="6"/>
      <c r="I785" s="2"/>
      <c r="J785" s="2"/>
      <c r="K785" s="2"/>
      <c r="L785" s="6"/>
      <c r="M785" s="2"/>
      <c r="N785" s="2"/>
      <c r="O785" s="6"/>
      <c r="P785" s="2"/>
      <c r="Q785" s="2"/>
      <c r="R785" s="6"/>
      <c r="S785" s="2"/>
      <c r="T785" s="2"/>
      <c r="U785" s="2"/>
      <c r="V785" s="7"/>
      <c r="W785" s="7"/>
      <c r="X785" s="8"/>
      <c r="Y785" s="8"/>
      <c r="Z785" s="8"/>
      <c r="AA785" s="8"/>
      <c r="AB785" s="8"/>
      <c r="AC785" s="7"/>
      <c r="AD785" s="8"/>
      <c r="AE785" s="8"/>
      <c r="AF785" s="7"/>
      <c r="AG785" s="8"/>
      <c r="AH785" s="8"/>
      <c r="AI785" s="8"/>
      <c r="AJ785" s="8"/>
      <c r="AK785" s="8"/>
      <c r="AL785" s="8"/>
      <c r="AM785" s="7"/>
      <c r="AN785" s="8"/>
      <c r="AO785" s="8"/>
      <c r="AP785" s="8"/>
      <c r="AQ785" s="7"/>
      <c r="AR785" s="8"/>
      <c r="AS785" s="8"/>
      <c r="AT785" s="8"/>
      <c r="AU785" s="8"/>
      <c r="AV785" s="8"/>
      <c r="AW785" s="8"/>
      <c r="AX785" s="7"/>
      <c r="AY785" s="8"/>
      <c r="AZ785" s="8"/>
      <c r="BA785" s="8"/>
      <c r="BB785" s="8"/>
      <c r="BC785" s="8"/>
      <c r="BD785" s="8"/>
      <c r="BE785" s="8"/>
      <c r="BF785" s="8"/>
      <c r="BG785" s="8"/>
      <c r="BH785" s="8"/>
      <c r="BI785" s="8"/>
      <c r="BJ785" s="8"/>
      <c r="BK785" s="8"/>
      <c r="BL785" s="8"/>
      <c r="BM785" s="8"/>
      <c r="BN785" s="8"/>
      <c r="BO785" s="8"/>
      <c r="BP785" s="7"/>
      <c r="BQ785" s="8"/>
      <c r="BR785" s="8"/>
      <c r="BS785" s="7"/>
      <c r="BT785" s="8"/>
      <c r="BU785" s="8"/>
      <c r="BV785" s="2"/>
      <c r="BW785" s="2"/>
      <c r="BX785" s="2"/>
      <c r="BY785" s="2"/>
      <c r="BZ785" s="2"/>
      <c r="CA785" s="2"/>
      <c r="CB785" s="2"/>
      <c r="CC785" s="2"/>
      <c r="CD785" s="2"/>
      <c r="CE785" s="2"/>
      <c r="CF785" s="2"/>
      <c r="CG785" s="2"/>
    </row>
    <row r="786" spans="1:85" s="9" customFormat="1" x14ac:dyDescent="0.25">
      <c r="A786" s="2"/>
      <c r="B786" s="3"/>
      <c r="C786" s="4"/>
      <c r="D786" s="5"/>
      <c r="E786" s="5"/>
      <c r="F786" s="4"/>
      <c r="G786" s="6"/>
      <c r="H786" s="6"/>
      <c r="I786" s="2"/>
      <c r="J786" s="2"/>
      <c r="K786" s="2"/>
      <c r="L786" s="6"/>
      <c r="M786" s="2"/>
      <c r="N786" s="2"/>
      <c r="O786" s="6"/>
      <c r="P786" s="2"/>
      <c r="Q786" s="2"/>
      <c r="R786" s="6"/>
      <c r="S786" s="2"/>
      <c r="T786" s="2"/>
      <c r="U786" s="2"/>
      <c r="V786" s="7"/>
      <c r="W786" s="7"/>
      <c r="X786" s="8"/>
      <c r="Y786" s="8"/>
      <c r="Z786" s="8"/>
      <c r="AA786" s="8"/>
      <c r="AB786" s="8"/>
      <c r="AC786" s="7"/>
      <c r="AD786" s="8"/>
      <c r="AE786" s="8"/>
      <c r="AF786" s="7"/>
      <c r="AG786" s="8"/>
      <c r="AH786" s="8"/>
      <c r="AI786" s="8"/>
      <c r="AJ786" s="8"/>
      <c r="AK786" s="8"/>
      <c r="AL786" s="8"/>
      <c r="AM786" s="7"/>
      <c r="AN786" s="8"/>
      <c r="AO786" s="8"/>
      <c r="AP786" s="8"/>
      <c r="AQ786" s="7"/>
      <c r="AR786" s="8"/>
      <c r="AS786" s="8"/>
      <c r="AT786" s="8"/>
      <c r="AU786" s="8"/>
      <c r="AV786" s="8"/>
      <c r="AW786" s="8"/>
      <c r="AX786" s="7"/>
      <c r="AY786" s="8"/>
      <c r="AZ786" s="8"/>
      <c r="BA786" s="8"/>
      <c r="BB786" s="8"/>
      <c r="BC786" s="8"/>
      <c r="BD786" s="8"/>
      <c r="BE786" s="8"/>
      <c r="BF786" s="8"/>
      <c r="BG786" s="8"/>
      <c r="BH786" s="8"/>
      <c r="BI786" s="8"/>
      <c r="BJ786" s="8"/>
      <c r="BK786" s="8"/>
      <c r="BL786" s="8"/>
      <c r="BM786" s="8"/>
      <c r="BN786" s="8"/>
      <c r="BO786" s="8"/>
      <c r="BP786" s="7"/>
      <c r="BQ786" s="8"/>
      <c r="BR786" s="8"/>
      <c r="BS786" s="7"/>
      <c r="BT786" s="8"/>
      <c r="BU786" s="8"/>
      <c r="BV786" s="2"/>
      <c r="BW786" s="2"/>
      <c r="BX786" s="2"/>
      <c r="BY786" s="2"/>
      <c r="BZ786" s="2"/>
      <c r="CA786" s="2"/>
      <c r="CB786" s="2"/>
      <c r="CC786" s="2"/>
      <c r="CD786" s="2"/>
      <c r="CE786" s="2"/>
      <c r="CF786" s="2"/>
      <c r="CG786" s="2"/>
    </row>
    <row r="787" spans="1:85" s="9" customFormat="1" x14ac:dyDescent="0.25">
      <c r="A787" s="2"/>
      <c r="B787" s="3"/>
      <c r="C787" s="4"/>
      <c r="D787" s="5"/>
      <c r="E787" s="5"/>
      <c r="F787" s="4"/>
      <c r="G787" s="6"/>
      <c r="H787" s="6"/>
      <c r="I787" s="2"/>
      <c r="J787" s="2"/>
      <c r="K787" s="2"/>
      <c r="L787" s="6"/>
      <c r="M787" s="2"/>
      <c r="N787" s="2"/>
      <c r="O787" s="6"/>
      <c r="P787" s="2"/>
      <c r="Q787" s="2"/>
      <c r="R787" s="6"/>
      <c r="S787" s="2"/>
      <c r="T787" s="2"/>
      <c r="U787" s="2"/>
      <c r="V787" s="7"/>
      <c r="W787" s="7"/>
      <c r="X787" s="8"/>
      <c r="Y787" s="8"/>
      <c r="Z787" s="8"/>
      <c r="AA787" s="8"/>
      <c r="AB787" s="8"/>
      <c r="AC787" s="7"/>
      <c r="AD787" s="8"/>
      <c r="AE787" s="8"/>
      <c r="AF787" s="7"/>
      <c r="AG787" s="8"/>
      <c r="AH787" s="8"/>
      <c r="AI787" s="8"/>
      <c r="AJ787" s="8"/>
      <c r="AK787" s="8"/>
      <c r="AL787" s="8"/>
      <c r="AM787" s="7"/>
      <c r="AN787" s="8"/>
      <c r="AO787" s="8"/>
      <c r="AP787" s="8"/>
      <c r="AQ787" s="7"/>
      <c r="AR787" s="8"/>
      <c r="AS787" s="8"/>
      <c r="AT787" s="8"/>
      <c r="AU787" s="8"/>
      <c r="AV787" s="8"/>
      <c r="AW787" s="8"/>
      <c r="AX787" s="7"/>
      <c r="AY787" s="8"/>
      <c r="AZ787" s="8"/>
      <c r="BA787" s="8"/>
      <c r="BB787" s="8"/>
      <c r="BC787" s="8"/>
      <c r="BD787" s="8"/>
      <c r="BE787" s="8"/>
      <c r="BF787" s="8"/>
      <c r="BG787" s="8"/>
      <c r="BH787" s="8"/>
      <c r="BI787" s="8"/>
      <c r="BJ787" s="8"/>
      <c r="BK787" s="8"/>
      <c r="BL787" s="8"/>
      <c r="BM787" s="8"/>
      <c r="BN787" s="8"/>
      <c r="BO787" s="8"/>
      <c r="BP787" s="7"/>
      <c r="BQ787" s="8"/>
      <c r="BR787" s="8"/>
      <c r="BS787" s="7"/>
      <c r="BT787" s="8"/>
      <c r="BU787" s="8"/>
      <c r="BV787" s="2"/>
      <c r="BW787" s="2"/>
      <c r="BX787" s="2"/>
      <c r="BY787" s="2"/>
      <c r="BZ787" s="2"/>
      <c r="CA787" s="2"/>
      <c r="CB787" s="2"/>
      <c r="CC787" s="2"/>
      <c r="CD787" s="2"/>
      <c r="CE787" s="2"/>
      <c r="CF787" s="2"/>
      <c r="CG787" s="2"/>
    </row>
    <row r="788" spans="1:85" s="9" customFormat="1" x14ac:dyDescent="0.25">
      <c r="A788" s="2"/>
      <c r="B788" s="3"/>
      <c r="C788" s="4"/>
      <c r="D788" s="5"/>
      <c r="E788" s="5"/>
      <c r="F788" s="4"/>
      <c r="G788" s="6"/>
      <c r="H788" s="6"/>
      <c r="I788" s="2"/>
      <c r="J788" s="2"/>
      <c r="K788" s="2"/>
      <c r="L788" s="6"/>
      <c r="M788" s="2"/>
      <c r="N788" s="2"/>
      <c r="O788" s="6"/>
      <c r="P788" s="2"/>
      <c r="Q788" s="2"/>
      <c r="R788" s="6"/>
      <c r="S788" s="2"/>
      <c r="T788" s="2"/>
      <c r="U788" s="2"/>
      <c r="V788" s="7"/>
      <c r="W788" s="7"/>
      <c r="X788" s="8"/>
      <c r="Y788" s="8"/>
      <c r="Z788" s="8"/>
      <c r="AA788" s="8"/>
      <c r="AB788" s="8"/>
      <c r="AC788" s="7"/>
      <c r="AD788" s="8"/>
      <c r="AE788" s="8"/>
      <c r="AF788" s="7"/>
      <c r="AG788" s="8"/>
      <c r="AH788" s="8"/>
      <c r="AI788" s="8"/>
      <c r="AJ788" s="8"/>
      <c r="AK788" s="8"/>
      <c r="AL788" s="8"/>
      <c r="AM788" s="7"/>
      <c r="AN788" s="8"/>
      <c r="AO788" s="8"/>
      <c r="AP788" s="8"/>
      <c r="AQ788" s="7"/>
      <c r="AR788" s="8"/>
      <c r="AS788" s="8"/>
      <c r="AT788" s="8"/>
      <c r="AU788" s="8"/>
      <c r="AV788" s="8"/>
      <c r="AW788" s="8"/>
      <c r="AX788" s="7"/>
      <c r="AY788" s="8"/>
      <c r="AZ788" s="8"/>
      <c r="BA788" s="8"/>
      <c r="BB788" s="8"/>
      <c r="BC788" s="8"/>
      <c r="BD788" s="8"/>
      <c r="BE788" s="8"/>
      <c r="BF788" s="8"/>
      <c r="BG788" s="8"/>
      <c r="BH788" s="8"/>
      <c r="BI788" s="8"/>
      <c r="BJ788" s="8"/>
      <c r="BK788" s="8"/>
      <c r="BL788" s="8"/>
      <c r="BM788" s="8"/>
      <c r="BN788" s="8"/>
      <c r="BO788" s="8"/>
      <c r="BP788" s="7"/>
      <c r="BQ788" s="8"/>
      <c r="BR788" s="8"/>
      <c r="BS788" s="7"/>
      <c r="BT788" s="8"/>
      <c r="BU788" s="8"/>
      <c r="BV788" s="2"/>
      <c r="BW788" s="2"/>
      <c r="BX788" s="2"/>
      <c r="BY788" s="2"/>
      <c r="BZ788" s="2"/>
      <c r="CA788" s="2"/>
      <c r="CB788" s="2"/>
      <c r="CC788" s="2"/>
      <c r="CD788" s="2"/>
      <c r="CE788" s="2"/>
      <c r="CF788" s="2"/>
      <c r="CG788" s="2"/>
    </row>
    <row r="789" spans="1:85" s="9" customFormat="1" x14ac:dyDescent="0.25">
      <c r="A789" s="2"/>
      <c r="B789" s="3"/>
      <c r="C789" s="4"/>
      <c r="D789" s="5"/>
      <c r="E789" s="5"/>
      <c r="F789" s="4"/>
      <c r="G789" s="6"/>
      <c r="H789" s="6"/>
      <c r="I789" s="2"/>
      <c r="J789" s="2"/>
      <c r="K789" s="2"/>
      <c r="L789" s="6"/>
      <c r="M789" s="2"/>
      <c r="N789" s="2"/>
      <c r="O789" s="6"/>
      <c r="P789" s="2"/>
      <c r="Q789" s="2"/>
      <c r="R789" s="6"/>
      <c r="S789" s="2"/>
      <c r="T789" s="2"/>
      <c r="U789" s="2"/>
      <c r="V789" s="7"/>
      <c r="W789" s="7"/>
      <c r="X789" s="8"/>
      <c r="Y789" s="8"/>
      <c r="Z789" s="8"/>
      <c r="AA789" s="8"/>
      <c r="AB789" s="8"/>
      <c r="AC789" s="7"/>
      <c r="AD789" s="8"/>
      <c r="AE789" s="8"/>
      <c r="AF789" s="7"/>
      <c r="AG789" s="8"/>
      <c r="AH789" s="8"/>
      <c r="AI789" s="8"/>
      <c r="AJ789" s="8"/>
      <c r="AK789" s="8"/>
      <c r="AL789" s="8"/>
      <c r="AM789" s="7"/>
      <c r="AN789" s="8"/>
      <c r="AO789" s="8"/>
      <c r="AP789" s="8"/>
      <c r="AQ789" s="7"/>
      <c r="AR789" s="8"/>
      <c r="AS789" s="8"/>
      <c r="AT789" s="8"/>
      <c r="AU789" s="8"/>
      <c r="AV789" s="8"/>
      <c r="AW789" s="8"/>
      <c r="AX789" s="7"/>
      <c r="AY789" s="8"/>
      <c r="AZ789" s="8"/>
      <c r="BA789" s="8"/>
      <c r="BB789" s="8"/>
      <c r="BC789" s="8"/>
      <c r="BD789" s="8"/>
      <c r="BE789" s="8"/>
      <c r="BF789" s="8"/>
      <c r="BG789" s="8"/>
      <c r="BH789" s="8"/>
      <c r="BI789" s="8"/>
      <c r="BJ789" s="8"/>
      <c r="BK789" s="8"/>
      <c r="BL789" s="8"/>
      <c r="BM789" s="8"/>
      <c r="BN789" s="8"/>
      <c r="BO789" s="8"/>
      <c r="BP789" s="7"/>
      <c r="BQ789" s="8"/>
      <c r="BR789" s="8"/>
      <c r="BS789" s="7"/>
      <c r="BT789" s="8"/>
      <c r="BU789" s="8"/>
      <c r="BV789" s="2"/>
      <c r="BW789" s="2"/>
      <c r="BX789" s="2"/>
      <c r="BY789" s="2"/>
      <c r="BZ789" s="2"/>
      <c r="CA789" s="2"/>
      <c r="CB789" s="2"/>
      <c r="CC789" s="2"/>
      <c r="CD789" s="2"/>
      <c r="CE789" s="2"/>
      <c r="CF789" s="2"/>
      <c r="CG789" s="2"/>
    </row>
    <row r="790" spans="1:85" s="9" customFormat="1" x14ac:dyDescent="0.25">
      <c r="A790" s="2"/>
      <c r="B790" s="3"/>
      <c r="C790" s="4"/>
      <c r="D790" s="5"/>
      <c r="E790" s="5"/>
      <c r="F790" s="4"/>
      <c r="G790" s="6"/>
      <c r="H790" s="6"/>
      <c r="I790" s="2"/>
      <c r="J790" s="2"/>
      <c r="K790" s="2"/>
      <c r="L790" s="6"/>
      <c r="M790" s="2"/>
      <c r="N790" s="2"/>
      <c r="O790" s="6"/>
      <c r="P790" s="2"/>
      <c r="Q790" s="2"/>
      <c r="R790" s="6"/>
      <c r="S790" s="2"/>
      <c r="T790" s="2"/>
      <c r="U790" s="2"/>
      <c r="V790" s="7"/>
      <c r="W790" s="7"/>
      <c r="X790" s="8"/>
      <c r="Y790" s="8"/>
      <c r="Z790" s="8"/>
      <c r="AA790" s="8"/>
      <c r="AB790" s="8"/>
      <c r="AC790" s="7"/>
      <c r="AD790" s="8"/>
      <c r="AE790" s="8"/>
      <c r="AF790" s="7"/>
      <c r="AG790" s="8"/>
      <c r="AH790" s="8"/>
      <c r="AI790" s="8"/>
      <c r="AJ790" s="8"/>
      <c r="AK790" s="8"/>
      <c r="AL790" s="8"/>
      <c r="AM790" s="7"/>
      <c r="AN790" s="8"/>
      <c r="AO790" s="8"/>
      <c r="AP790" s="8"/>
      <c r="AQ790" s="7"/>
      <c r="AR790" s="8"/>
      <c r="AS790" s="8"/>
      <c r="AT790" s="8"/>
      <c r="AU790" s="8"/>
      <c r="AV790" s="8"/>
      <c r="AW790" s="8"/>
      <c r="AX790" s="7"/>
      <c r="AY790" s="8"/>
      <c r="AZ790" s="8"/>
      <c r="BA790" s="8"/>
      <c r="BB790" s="8"/>
      <c r="BC790" s="8"/>
      <c r="BD790" s="8"/>
      <c r="BE790" s="8"/>
      <c r="BF790" s="8"/>
      <c r="BG790" s="8"/>
      <c r="BH790" s="8"/>
      <c r="BI790" s="8"/>
      <c r="BJ790" s="8"/>
      <c r="BK790" s="8"/>
      <c r="BL790" s="8"/>
      <c r="BM790" s="8"/>
      <c r="BN790" s="8"/>
      <c r="BO790" s="8"/>
      <c r="BP790" s="7"/>
      <c r="BQ790" s="8"/>
      <c r="BR790" s="8"/>
      <c r="BS790" s="7"/>
      <c r="BT790" s="8"/>
      <c r="BU790" s="8"/>
      <c r="BV790" s="2"/>
      <c r="BW790" s="2"/>
      <c r="BX790" s="2"/>
      <c r="BY790" s="2"/>
      <c r="BZ790" s="2"/>
      <c r="CA790" s="2"/>
      <c r="CB790" s="2"/>
      <c r="CC790" s="2"/>
      <c r="CD790" s="2"/>
      <c r="CE790" s="2"/>
      <c r="CF790" s="2"/>
      <c r="CG790" s="2"/>
    </row>
    <row r="791" spans="1:85" s="9" customFormat="1" x14ac:dyDescent="0.25">
      <c r="A791" s="2"/>
      <c r="B791" s="3"/>
      <c r="C791" s="4"/>
      <c r="D791" s="5"/>
      <c r="E791" s="5"/>
      <c r="F791" s="4"/>
      <c r="G791" s="6"/>
      <c r="H791" s="6"/>
      <c r="I791" s="2"/>
      <c r="J791" s="2"/>
      <c r="K791" s="2"/>
      <c r="L791" s="6"/>
      <c r="M791" s="2"/>
      <c r="N791" s="2"/>
      <c r="O791" s="6"/>
      <c r="P791" s="2"/>
      <c r="Q791" s="2"/>
      <c r="R791" s="6"/>
      <c r="S791" s="2"/>
      <c r="T791" s="2"/>
      <c r="U791" s="2"/>
      <c r="V791" s="7"/>
      <c r="W791" s="7"/>
      <c r="X791" s="8"/>
      <c r="Y791" s="8"/>
      <c r="Z791" s="8"/>
      <c r="AA791" s="8"/>
      <c r="AB791" s="8"/>
      <c r="AC791" s="7"/>
      <c r="AD791" s="8"/>
      <c r="AE791" s="8"/>
      <c r="AF791" s="7"/>
      <c r="AG791" s="8"/>
      <c r="AH791" s="8"/>
      <c r="AI791" s="8"/>
      <c r="AJ791" s="8"/>
      <c r="AK791" s="8"/>
      <c r="AL791" s="8"/>
      <c r="AM791" s="7"/>
      <c r="AN791" s="8"/>
      <c r="AO791" s="8"/>
      <c r="AP791" s="8"/>
      <c r="AQ791" s="7"/>
      <c r="AR791" s="8"/>
      <c r="AS791" s="8"/>
      <c r="AT791" s="8"/>
      <c r="AU791" s="8"/>
      <c r="AV791" s="8"/>
      <c r="AW791" s="8"/>
      <c r="AX791" s="7"/>
      <c r="AY791" s="8"/>
      <c r="AZ791" s="8"/>
      <c r="BA791" s="8"/>
      <c r="BB791" s="8"/>
      <c r="BC791" s="8"/>
      <c r="BD791" s="8"/>
      <c r="BE791" s="8"/>
      <c r="BF791" s="8"/>
      <c r="BG791" s="8"/>
      <c r="BH791" s="8"/>
      <c r="BI791" s="8"/>
      <c r="BJ791" s="8"/>
      <c r="BK791" s="8"/>
      <c r="BL791" s="8"/>
      <c r="BM791" s="8"/>
      <c r="BN791" s="8"/>
      <c r="BO791" s="8"/>
      <c r="BP791" s="7"/>
      <c r="BQ791" s="8"/>
      <c r="BR791" s="8"/>
      <c r="BS791" s="7"/>
      <c r="BT791" s="8"/>
      <c r="BU791" s="8"/>
      <c r="BV791" s="2"/>
      <c r="BW791" s="2"/>
      <c r="BX791" s="2"/>
      <c r="BY791" s="2"/>
      <c r="BZ791" s="2"/>
      <c r="CA791" s="2"/>
      <c r="CB791" s="2"/>
      <c r="CC791" s="2"/>
      <c r="CD791" s="2"/>
      <c r="CE791" s="2"/>
      <c r="CF791" s="2"/>
      <c r="CG791" s="2"/>
    </row>
    <row r="792" spans="1:85" s="9" customFormat="1" x14ac:dyDescent="0.25">
      <c r="A792" s="2"/>
      <c r="B792" s="3"/>
      <c r="C792" s="4"/>
      <c r="D792" s="5"/>
      <c r="E792" s="5"/>
      <c r="F792" s="4"/>
      <c r="G792" s="6"/>
      <c r="H792" s="6"/>
      <c r="I792" s="2"/>
      <c r="J792" s="2"/>
      <c r="K792" s="2"/>
      <c r="L792" s="6"/>
      <c r="M792" s="2"/>
      <c r="N792" s="2"/>
      <c r="O792" s="6"/>
      <c r="P792" s="2"/>
      <c r="Q792" s="2"/>
      <c r="R792" s="6"/>
      <c r="S792" s="2"/>
      <c r="T792" s="2"/>
      <c r="U792" s="2"/>
      <c r="V792" s="7"/>
      <c r="W792" s="7"/>
      <c r="X792" s="8"/>
      <c r="Y792" s="8"/>
      <c r="Z792" s="8"/>
      <c r="AA792" s="8"/>
      <c r="AB792" s="8"/>
      <c r="AC792" s="7"/>
      <c r="AD792" s="8"/>
      <c r="AE792" s="8"/>
      <c r="AF792" s="7"/>
      <c r="AG792" s="8"/>
      <c r="AH792" s="8"/>
      <c r="AI792" s="8"/>
      <c r="AJ792" s="8"/>
      <c r="AK792" s="8"/>
      <c r="AL792" s="8"/>
      <c r="AM792" s="7"/>
      <c r="AN792" s="8"/>
      <c r="AO792" s="8"/>
      <c r="AP792" s="8"/>
      <c r="AQ792" s="7"/>
      <c r="AR792" s="8"/>
      <c r="AS792" s="8"/>
      <c r="AT792" s="8"/>
      <c r="AU792" s="8"/>
      <c r="AV792" s="8"/>
      <c r="AW792" s="8"/>
      <c r="AX792" s="7"/>
      <c r="AY792" s="8"/>
      <c r="AZ792" s="8"/>
      <c r="BA792" s="8"/>
      <c r="BB792" s="8"/>
      <c r="BC792" s="8"/>
      <c r="BD792" s="8"/>
      <c r="BE792" s="8"/>
      <c r="BF792" s="8"/>
      <c r="BG792" s="8"/>
      <c r="BH792" s="8"/>
      <c r="BI792" s="8"/>
      <c r="BJ792" s="8"/>
      <c r="BK792" s="8"/>
      <c r="BL792" s="8"/>
      <c r="BM792" s="8"/>
      <c r="BN792" s="8"/>
      <c r="BO792" s="8"/>
      <c r="BP792" s="7"/>
      <c r="BQ792" s="8"/>
      <c r="BR792" s="8"/>
      <c r="BS792" s="7"/>
      <c r="BT792" s="8"/>
      <c r="BU792" s="8"/>
      <c r="BV792" s="2"/>
      <c r="BW792" s="2"/>
      <c r="BX792" s="2"/>
      <c r="BY792" s="2"/>
      <c r="BZ792" s="2"/>
      <c r="CA792" s="2"/>
      <c r="CB792" s="2"/>
      <c r="CC792" s="2"/>
      <c r="CD792" s="2"/>
      <c r="CE792" s="2"/>
      <c r="CF792" s="2"/>
      <c r="CG792" s="2"/>
    </row>
    <row r="793" spans="1:85" s="9" customFormat="1" x14ac:dyDescent="0.25">
      <c r="A793" s="2"/>
      <c r="B793" s="3"/>
      <c r="C793" s="4"/>
      <c r="D793" s="5"/>
      <c r="E793" s="5"/>
      <c r="F793" s="4"/>
      <c r="G793" s="6"/>
      <c r="H793" s="6"/>
      <c r="I793" s="2"/>
      <c r="J793" s="2"/>
      <c r="K793" s="2"/>
      <c r="L793" s="6"/>
      <c r="M793" s="2"/>
      <c r="N793" s="2"/>
      <c r="O793" s="6"/>
      <c r="P793" s="2"/>
      <c r="Q793" s="2"/>
      <c r="R793" s="6"/>
      <c r="S793" s="2"/>
      <c r="T793" s="2"/>
      <c r="U793" s="2"/>
      <c r="V793" s="7"/>
      <c r="W793" s="7"/>
      <c r="X793" s="8"/>
      <c r="Y793" s="8"/>
      <c r="Z793" s="8"/>
      <c r="AA793" s="8"/>
      <c r="AB793" s="8"/>
      <c r="AC793" s="7"/>
      <c r="AD793" s="8"/>
      <c r="AE793" s="8"/>
      <c r="AF793" s="7"/>
      <c r="AG793" s="8"/>
      <c r="AH793" s="8"/>
      <c r="AI793" s="8"/>
      <c r="AJ793" s="8"/>
      <c r="AK793" s="8"/>
      <c r="AL793" s="8"/>
      <c r="AM793" s="7"/>
      <c r="AN793" s="8"/>
      <c r="AO793" s="8"/>
      <c r="AP793" s="8"/>
      <c r="AQ793" s="7"/>
      <c r="AR793" s="8"/>
      <c r="AS793" s="8"/>
      <c r="AT793" s="8"/>
      <c r="AU793" s="8"/>
      <c r="AV793" s="8"/>
      <c r="AW793" s="8"/>
      <c r="AX793" s="7"/>
      <c r="AY793" s="8"/>
      <c r="AZ793" s="8"/>
      <c r="BA793" s="8"/>
      <c r="BB793" s="8"/>
      <c r="BC793" s="8"/>
      <c r="BD793" s="8"/>
      <c r="BE793" s="8"/>
      <c r="BF793" s="8"/>
      <c r="BG793" s="8"/>
      <c r="BH793" s="8"/>
      <c r="BI793" s="8"/>
      <c r="BJ793" s="8"/>
      <c r="BK793" s="8"/>
      <c r="BL793" s="8"/>
      <c r="BM793" s="8"/>
      <c r="BN793" s="8"/>
      <c r="BO793" s="8"/>
      <c r="BP793" s="7"/>
      <c r="BQ793" s="8"/>
      <c r="BR793" s="8"/>
      <c r="BS793" s="7"/>
      <c r="BT793" s="8"/>
      <c r="BU793" s="8"/>
      <c r="BV793" s="2"/>
      <c r="BW793" s="2"/>
      <c r="BX793" s="2"/>
      <c r="BY793" s="2"/>
      <c r="BZ793" s="2"/>
      <c r="CA793" s="2"/>
      <c r="CB793" s="2"/>
      <c r="CC793" s="2"/>
      <c r="CD793" s="2"/>
      <c r="CE793" s="2"/>
      <c r="CF793" s="2"/>
      <c r="CG793" s="2"/>
    </row>
    <row r="794" spans="1:85" s="9" customFormat="1" x14ac:dyDescent="0.25">
      <c r="A794" s="2"/>
      <c r="B794" s="3"/>
      <c r="C794" s="4"/>
      <c r="D794" s="5"/>
      <c r="E794" s="5"/>
      <c r="F794" s="4"/>
      <c r="G794" s="6"/>
      <c r="H794" s="6"/>
      <c r="I794" s="2"/>
      <c r="J794" s="2"/>
      <c r="K794" s="2"/>
      <c r="L794" s="6"/>
      <c r="M794" s="2"/>
      <c r="N794" s="2"/>
      <c r="O794" s="6"/>
      <c r="P794" s="2"/>
      <c r="Q794" s="2"/>
      <c r="R794" s="6"/>
      <c r="S794" s="2"/>
      <c r="T794" s="2"/>
      <c r="U794" s="2"/>
      <c r="V794" s="7"/>
      <c r="W794" s="7"/>
      <c r="X794" s="8"/>
      <c r="Y794" s="8"/>
      <c r="Z794" s="8"/>
      <c r="AA794" s="8"/>
      <c r="AB794" s="8"/>
      <c r="AC794" s="7"/>
      <c r="AD794" s="8"/>
      <c r="AE794" s="8"/>
      <c r="AF794" s="7"/>
      <c r="AG794" s="8"/>
      <c r="AH794" s="8"/>
      <c r="AI794" s="8"/>
      <c r="AJ794" s="8"/>
      <c r="AK794" s="8"/>
      <c r="AL794" s="8"/>
      <c r="AM794" s="7"/>
      <c r="AN794" s="8"/>
      <c r="AO794" s="8"/>
      <c r="AP794" s="8"/>
      <c r="AQ794" s="7"/>
      <c r="AR794" s="8"/>
      <c r="AS794" s="8"/>
      <c r="AT794" s="8"/>
      <c r="AU794" s="8"/>
      <c r="AV794" s="8"/>
      <c r="AW794" s="8"/>
      <c r="AX794" s="7"/>
      <c r="AY794" s="8"/>
      <c r="AZ794" s="8"/>
      <c r="BA794" s="8"/>
      <c r="BB794" s="8"/>
      <c r="BC794" s="8"/>
      <c r="BD794" s="8"/>
      <c r="BE794" s="8"/>
      <c r="BF794" s="8"/>
      <c r="BG794" s="8"/>
      <c r="BH794" s="8"/>
      <c r="BI794" s="8"/>
      <c r="BJ794" s="8"/>
      <c r="BK794" s="8"/>
      <c r="BL794" s="8"/>
      <c r="BM794" s="8"/>
      <c r="BN794" s="8"/>
      <c r="BO794" s="8"/>
      <c r="BP794" s="7"/>
      <c r="BQ794" s="8"/>
      <c r="BR794" s="8"/>
      <c r="BS794" s="7"/>
      <c r="BT794" s="8"/>
      <c r="BU794" s="8"/>
      <c r="BV794" s="2"/>
      <c r="BW794" s="2"/>
      <c r="BX794" s="2"/>
      <c r="BY794" s="2"/>
      <c r="BZ794" s="2"/>
      <c r="CA794" s="2"/>
      <c r="CB794" s="2"/>
      <c r="CC794" s="2"/>
      <c r="CD794" s="2"/>
      <c r="CE794" s="2"/>
      <c r="CF794" s="2"/>
      <c r="CG794" s="2"/>
    </row>
    <row r="795" spans="1:85" s="9" customFormat="1" x14ac:dyDescent="0.25">
      <c r="A795" s="2"/>
      <c r="B795" s="3"/>
      <c r="C795" s="4"/>
      <c r="D795" s="5"/>
      <c r="E795" s="5"/>
      <c r="F795" s="4"/>
      <c r="G795" s="6"/>
      <c r="H795" s="6"/>
      <c r="I795" s="2"/>
      <c r="J795" s="2"/>
      <c r="K795" s="2"/>
      <c r="L795" s="6"/>
      <c r="M795" s="2"/>
      <c r="N795" s="2"/>
      <c r="O795" s="6"/>
      <c r="P795" s="2"/>
      <c r="Q795" s="2"/>
      <c r="R795" s="6"/>
      <c r="S795" s="2"/>
      <c r="T795" s="2"/>
      <c r="U795" s="2"/>
      <c r="V795" s="7"/>
      <c r="W795" s="7"/>
      <c r="X795" s="8"/>
      <c r="Y795" s="8"/>
      <c r="Z795" s="8"/>
      <c r="AA795" s="8"/>
      <c r="AB795" s="8"/>
      <c r="AC795" s="7"/>
      <c r="AD795" s="8"/>
      <c r="AE795" s="8"/>
      <c r="AF795" s="7"/>
      <c r="AG795" s="8"/>
      <c r="AH795" s="8"/>
      <c r="AI795" s="8"/>
      <c r="AJ795" s="8"/>
      <c r="AK795" s="8"/>
      <c r="AL795" s="8"/>
      <c r="AM795" s="7"/>
      <c r="AN795" s="8"/>
      <c r="AO795" s="8"/>
      <c r="AP795" s="8"/>
      <c r="AQ795" s="7"/>
      <c r="AR795" s="8"/>
      <c r="AS795" s="8"/>
      <c r="AT795" s="8"/>
      <c r="AU795" s="8"/>
      <c r="AV795" s="8"/>
      <c r="AW795" s="8"/>
      <c r="AX795" s="7"/>
      <c r="AY795" s="8"/>
      <c r="AZ795" s="8"/>
      <c r="BA795" s="8"/>
      <c r="BB795" s="8"/>
      <c r="BC795" s="8"/>
      <c r="BD795" s="8"/>
      <c r="BE795" s="8"/>
      <c r="BF795" s="8"/>
      <c r="BG795" s="8"/>
      <c r="BH795" s="8"/>
      <c r="BI795" s="8"/>
      <c r="BJ795" s="8"/>
      <c r="BK795" s="8"/>
      <c r="BL795" s="8"/>
      <c r="BM795" s="8"/>
      <c r="BN795" s="8"/>
      <c r="BO795" s="8"/>
      <c r="BP795" s="7"/>
      <c r="BQ795" s="8"/>
      <c r="BR795" s="8"/>
      <c r="BS795" s="7"/>
      <c r="BT795" s="8"/>
      <c r="BU795" s="8"/>
      <c r="BV795" s="2"/>
      <c r="BW795" s="2"/>
      <c r="BX795" s="2"/>
      <c r="BY795" s="2"/>
      <c r="BZ795" s="2"/>
      <c r="CA795" s="2"/>
      <c r="CB795" s="2"/>
      <c r="CC795" s="2"/>
      <c r="CD795" s="2"/>
      <c r="CE795" s="2"/>
      <c r="CF795" s="2"/>
      <c r="CG795" s="2"/>
    </row>
    <row r="796" spans="1:85" s="9" customFormat="1" x14ac:dyDescent="0.25">
      <c r="A796" s="2"/>
      <c r="B796" s="3"/>
      <c r="C796" s="4"/>
      <c r="D796" s="5"/>
      <c r="E796" s="5"/>
      <c r="F796" s="4"/>
      <c r="G796" s="6"/>
      <c r="H796" s="6"/>
      <c r="I796" s="2"/>
      <c r="J796" s="2"/>
      <c r="K796" s="2"/>
      <c r="L796" s="6"/>
      <c r="M796" s="2"/>
      <c r="N796" s="2"/>
      <c r="O796" s="6"/>
      <c r="P796" s="2"/>
      <c r="Q796" s="2"/>
      <c r="R796" s="6"/>
      <c r="S796" s="2"/>
      <c r="T796" s="2"/>
      <c r="U796" s="2"/>
      <c r="V796" s="7"/>
      <c r="W796" s="7"/>
      <c r="X796" s="8"/>
      <c r="Y796" s="8"/>
      <c r="Z796" s="8"/>
      <c r="AA796" s="8"/>
      <c r="AB796" s="8"/>
      <c r="AC796" s="7"/>
      <c r="AD796" s="8"/>
      <c r="AE796" s="8"/>
      <c r="AF796" s="7"/>
      <c r="AG796" s="8"/>
      <c r="AH796" s="8"/>
      <c r="AI796" s="8"/>
      <c r="AJ796" s="8"/>
      <c r="AK796" s="8"/>
      <c r="AL796" s="8"/>
      <c r="AM796" s="7"/>
      <c r="AN796" s="8"/>
      <c r="AO796" s="8"/>
      <c r="AP796" s="8"/>
      <c r="AQ796" s="7"/>
      <c r="AR796" s="8"/>
      <c r="AS796" s="8"/>
      <c r="AT796" s="8"/>
      <c r="AU796" s="8"/>
      <c r="AV796" s="8"/>
      <c r="AW796" s="8"/>
      <c r="AX796" s="7"/>
      <c r="AY796" s="8"/>
      <c r="AZ796" s="8"/>
      <c r="BA796" s="8"/>
      <c r="BB796" s="8"/>
      <c r="BC796" s="8"/>
      <c r="BD796" s="8"/>
      <c r="BE796" s="8"/>
      <c r="BF796" s="8"/>
      <c r="BG796" s="8"/>
      <c r="BH796" s="8"/>
      <c r="BI796" s="8"/>
      <c r="BJ796" s="8"/>
      <c r="BK796" s="8"/>
      <c r="BL796" s="8"/>
      <c r="BM796" s="8"/>
      <c r="BN796" s="8"/>
      <c r="BO796" s="8"/>
      <c r="BP796" s="7"/>
      <c r="BQ796" s="8"/>
      <c r="BR796" s="8"/>
      <c r="BS796" s="7"/>
      <c r="BT796" s="8"/>
      <c r="BU796" s="8"/>
      <c r="BV796" s="2"/>
      <c r="BW796" s="2"/>
      <c r="BX796" s="2"/>
      <c r="BY796" s="2"/>
      <c r="BZ796" s="2"/>
      <c r="CA796" s="2"/>
      <c r="CB796" s="2"/>
      <c r="CC796" s="2"/>
      <c r="CD796" s="2"/>
      <c r="CE796" s="2"/>
      <c r="CF796" s="2"/>
      <c r="CG796" s="2"/>
    </row>
    <row r="797" spans="1:85" s="9" customFormat="1" x14ac:dyDescent="0.25">
      <c r="A797" s="2"/>
      <c r="B797" s="3"/>
      <c r="C797" s="4"/>
      <c r="D797" s="5"/>
      <c r="E797" s="5"/>
      <c r="F797" s="4"/>
      <c r="G797" s="6"/>
      <c r="H797" s="6"/>
      <c r="I797" s="2"/>
      <c r="J797" s="2"/>
      <c r="K797" s="2"/>
      <c r="L797" s="6"/>
      <c r="M797" s="2"/>
      <c r="N797" s="2"/>
      <c r="O797" s="6"/>
      <c r="P797" s="2"/>
      <c r="Q797" s="2"/>
      <c r="R797" s="6"/>
      <c r="S797" s="2"/>
      <c r="T797" s="2"/>
      <c r="U797" s="2"/>
      <c r="V797" s="7"/>
      <c r="W797" s="7"/>
      <c r="X797" s="8"/>
      <c r="Y797" s="8"/>
      <c r="Z797" s="8"/>
      <c r="AA797" s="8"/>
      <c r="AB797" s="8"/>
      <c r="AC797" s="7"/>
      <c r="AD797" s="8"/>
      <c r="AE797" s="8"/>
      <c r="AF797" s="7"/>
      <c r="AG797" s="8"/>
      <c r="AH797" s="8"/>
      <c r="AI797" s="8"/>
      <c r="AJ797" s="8"/>
      <c r="AK797" s="8"/>
      <c r="AL797" s="8"/>
      <c r="AM797" s="7"/>
      <c r="AN797" s="8"/>
      <c r="AO797" s="8"/>
      <c r="AP797" s="8"/>
      <c r="AQ797" s="7"/>
      <c r="AR797" s="8"/>
      <c r="AS797" s="8"/>
      <c r="AT797" s="8"/>
      <c r="AU797" s="8"/>
      <c r="AV797" s="8"/>
      <c r="AW797" s="8"/>
      <c r="AX797" s="7"/>
      <c r="AY797" s="8"/>
      <c r="AZ797" s="8"/>
      <c r="BA797" s="8"/>
      <c r="BB797" s="8"/>
      <c r="BC797" s="8"/>
      <c r="BD797" s="8"/>
      <c r="BE797" s="8"/>
      <c r="BF797" s="8"/>
      <c r="BG797" s="8"/>
      <c r="BH797" s="8"/>
      <c r="BI797" s="8"/>
      <c r="BJ797" s="8"/>
      <c r="BK797" s="8"/>
      <c r="BL797" s="8"/>
      <c r="BM797" s="8"/>
      <c r="BN797" s="8"/>
      <c r="BO797" s="8"/>
      <c r="BP797" s="7"/>
      <c r="BQ797" s="8"/>
      <c r="BR797" s="8"/>
      <c r="BS797" s="7"/>
      <c r="BT797" s="8"/>
      <c r="BU797" s="8"/>
      <c r="BV797" s="2"/>
      <c r="BW797" s="2"/>
      <c r="BX797" s="2"/>
      <c r="BY797" s="2"/>
      <c r="BZ797" s="2"/>
      <c r="CA797" s="2"/>
      <c r="CB797" s="2"/>
      <c r="CC797" s="2"/>
      <c r="CD797" s="2"/>
      <c r="CE797" s="2"/>
      <c r="CF797" s="2"/>
      <c r="CG797" s="2"/>
    </row>
    <row r="798" spans="1:85" s="9" customFormat="1" x14ac:dyDescent="0.25">
      <c r="A798" s="2"/>
      <c r="B798" s="3"/>
      <c r="C798" s="4"/>
      <c r="D798" s="5"/>
      <c r="E798" s="5"/>
      <c r="F798" s="4"/>
      <c r="G798" s="6"/>
      <c r="H798" s="6"/>
      <c r="I798" s="2"/>
      <c r="J798" s="2"/>
      <c r="K798" s="2"/>
      <c r="L798" s="6"/>
      <c r="M798" s="2"/>
      <c r="N798" s="2"/>
      <c r="O798" s="6"/>
      <c r="P798" s="2"/>
      <c r="Q798" s="2"/>
      <c r="R798" s="6"/>
      <c r="S798" s="2"/>
      <c r="T798" s="2"/>
      <c r="U798" s="2"/>
      <c r="V798" s="7"/>
      <c r="W798" s="7"/>
      <c r="X798" s="8"/>
      <c r="Y798" s="8"/>
      <c r="Z798" s="8"/>
      <c r="AA798" s="8"/>
      <c r="AB798" s="8"/>
      <c r="AC798" s="7"/>
      <c r="AD798" s="8"/>
      <c r="AE798" s="8"/>
      <c r="AF798" s="7"/>
      <c r="AG798" s="8"/>
      <c r="AH798" s="8"/>
      <c r="AI798" s="8"/>
      <c r="AJ798" s="8"/>
      <c r="AK798" s="8"/>
      <c r="AL798" s="8"/>
      <c r="AM798" s="7"/>
      <c r="AN798" s="8"/>
      <c r="AO798" s="8"/>
      <c r="AP798" s="8"/>
      <c r="AQ798" s="7"/>
      <c r="AR798" s="8"/>
      <c r="AS798" s="8"/>
      <c r="AT798" s="8"/>
      <c r="AU798" s="8"/>
      <c r="AV798" s="8"/>
      <c r="AW798" s="8"/>
      <c r="AX798" s="7"/>
      <c r="AY798" s="8"/>
      <c r="AZ798" s="8"/>
      <c r="BA798" s="8"/>
      <c r="BB798" s="8"/>
      <c r="BC798" s="8"/>
      <c r="BD798" s="8"/>
      <c r="BE798" s="8"/>
      <c r="BF798" s="8"/>
      <c r="BG798" s="8"/>
      <c r="BH798" s="8"/>
      <c r="BI798" s="8"/>
      <c r="BJ798" s="8"/>
      <c r="BK798" s="8"/>
      <c r="BL798" s="8"/>
      <c r="BM798" s="8"/>
      <c r="BN798" s="8"/>
      <c r="BO798" s="8"/>
      <c r="BP798" s="7"/>
      <c r="BQ798" s="8"/>
      <c r="BR798" s="8"/>
      <c r="BS798" s="7"/>
      <c r="BT798" s="8"/>
      <c r="BU798" s="8"/>
      <c r="BV798" s="2"/>
      <c r="BW798" s="2"/>
      <c r="BX798" s="2"/>
      <c r="BY798" s="2"/>
      <c r="BZ798" s="2"/>
      <c r="CA798" s="2"/>
      <c r="CB798" s="2"/>
      <c r="CC798" s="2"/>
      <c r="CD798" s="2"/>
      <c r="CE798" s="2"/>
      <c r="CF798" s="2"/>
      <c r="CG798" s="2"/>
    </row>
    <row r="799" spans="1:85" s="9" customFormat="1" x14ac:dyDescent="0.25">
      <c r="A799" s="2"/>
      <c r="B799" s="3"/>
      <c r="C799" s="4"/>
      <c r="D799" s="5"/>
      <c r="E799" s="5"/>
      <c r="F799" s="4"/>
      <c r="G799" s="6"/>
      <c r="H799" s="6"/>
      <c r="I799" s="2"/>
      <c r="J799" s="2"/>
      <c r="K799" s="2"/>
      <c r="L799" s="6"/>
      <c r="M799" s="2"/>
      <c r="N799" s="2"/>
      <c r="O799" s="6"/>
      <c r="P799" s="2"/>
      <c r="Q799" s="2"/>
      <c r="R799" s="6"/>
      <c r="S799" s="2"/>
      <c r="T799" s="2"/>
      <c r="U799" s="2"/>
      <c r="V799" s="7"/>
      <c r="W799" s="7"/>
      <c r="X799" s="8"/>
      <c r="Y799" s="8"/>
      <c r="Z799" s="8"/>
      <c r="AA799" s="8"/>
      <c r="AB799" s="8"/>
      <c r="AC799" s="7"/>
      <c r="AD799" s="8"/>
      <c r="AE799" s="8"/>
      <c r="AF799" s="7"/>
      <c r="AG799" s="8"/>
      <c r="AH799" s="8"/>
      <c r="AI799" s="8"/>
      <c r="AJ799" s="8"/>
      <c r="AK799" s="8"/>
      <c r="AL799" s="8"/>
      <c r="AM799" s="7"/>
      <c r="AN799" s="8"/>
      <c r="AO799" s="8"/>
      <c r="AP799" s="8"/>
      <c r="AQ799" s="7"/>
      <c r="AR799" s="8"/>
      <c r="AS799" s="8"/>
      <c r="AT799" s="8"/>
      <c r="AU799" s="8"/>
      <c r="AV799" s="8"/>
      <c r="AW799" s="8"/>
      <c r="AX799" s="7"/>
      <c r="AY799" s="8"/>
      <c r="AZ799" s="8"/>
      <c r="BA799" s="8"/>
      <c r="BB799" s="8"/>
      <c r="BC799" s="8"/>
      <c r="BD799" s="8"/>
      <c r="BE799" s="8"/>
      <c r="BF799" s="8"/>
      <c r="BG799" s="8"/>
      <c r="BH799" s="8"/>
      <c r="BI799" s="8"/>
      <c r="BJ799" s="8"/>
      <c r="BK799" s="8"/>
      <c r="BL799" s="8"/>
      <c r="BM799" s="8"/>
      <c r="BN799" s="8"/>
      <c r="BO799" s="8"/>
      <c r="BP799" s="7"/>
      <c r="BQ799" s="8"/>
      <c r="BR799" s="8"/>
      <c r="BS799" s="7"/>
      <c r="BT799" s="8"/>
      <c r="BU799" s="8"/>
      <c r="BV799" s="2"/>
      <c r="BW799" s="2"/>
      <c r="BX799" s="2"/>
      <c r="BY799" s="2"/>
      <c r="BZ799" s="2"/>
      <c r="CA799" s="2"/>
      <c r="CB799" s="2"/>
      <c r="CC799" s="2"/>
      <c r="CD799" s="2"/>
      <c r="CE799" s="2"/>
      <c r="CF799" s="2"/>
      <c r="CG799" s="2"/>
    </row>
    <row r="800" spans="1:85" s="9" customFormat="1" x14ac:dyDescent="0.25">
      <c r="A800" s="2"/>
      <c r="B800" s="3"/>
      <c r="C800" s="4"/>
      <c r="D800" s="5"/>
      <c r="E800" s="5"/>
      <c r="F800" s="4"/>
      <c r="G800" s="6"/>
      <c r="H800" s="6"/>
      <c r="I800" s="2"/>
      <c r="J800" s="2"/>
      <c r="K800" s="2"/>
      <c r="L800" s="6"/>
      <c r="M800" s="2"/>
      <c r="N800" s="2"/>
      <c r="O800" s="6"/>
      <c r="P800" s="2"/>
      <c r="Q800" s="2"/>
      <c r="R800" s="6"/>
      <c r="S800" s="2"/>
      <c r="T800" s="2"/>
      <c r="U800" s="2"/>
      <c r="V800" s="7"/>
      <c r="W800" s="7"/>
      <c r="X800" s="8"/>
      <c r="Y800" s="8"/>
      <c r="Z800" s="8"/>
      <c r="AA800" s="8"/>
      <c r="AB800" s="8"/>
      <c r="AC800" s="7"/>
      <c r="AD800" s="8"/>
      <c r="AE800" s="8"/>
      <c r="AF800" s="7"/>
      <c r="AG800" s="8"/>
      <c r="AH800" s="8"/>
      <c r="AI800" s="8"/>
      <c r="AJ800" s="8"/>
      <c r="AK800" s="8"/>
      <c r="AL800" s="8"/>
      <c r="AM800" s="7"/>
      <c r="AN800" s="8"/>
      <c r="AO800" s="8"/>
      <c r="AP800" s="8"/>
      <c r="AQ800" s="7"/>
      <c r="AR800" s="8"/>
      <c r="AS800" s="8"/>
      <c r="AT800" s="8"/>
      <c r="AU800" s="8"/>
      <c r="AV800" s="8"/>
      <c r="AW800" s="8"/>
      <c r="AX800" s="7"/>
      <c r="AY800" s="8"/>
      <c r="AZ800" s="8"/>
      <c r="BA800" s="8"/>
      <c r="BB800" s="8"/>
      <c r="BC800" s="8"/>
      <c r="BD800" s="8"/>
      <c r="BE800" s="8"/>
      <c r="BF800" s="8"/>
      <c r="BG800" s="8"/>
      <c r="BH800" s="8"/>
      <c r="BI800" s="8"/>
      <c r="BJ800" s="8"/>
      <c r="BK800" s="8"/>
      <c r="BL800" s="8"/>
      <c r="BM800" s="8"/>
      <c r="BN800" s="8"/>
      <c r="BO800" s="8"/>
      <c r="BP800" s="7"/>
      <c r="BQ800" s="8"/>
      <c r="BR800" s="8"/>
      <c r="BS800" s="7"/>
      <c r="BT800" s="8"/>
      <c r="BU800" s="8"/>
      <c r="BV800" s="2"/>
      <c r="BW800" s="2"/>
      <c r="BX800" s="2"/>
      <c r="BY800" s="2"/>
      <c r="BZ800" s="2"/>
      <c r="CA800" s="2"/>
      <c r="CB800" s="2"/>
      <c r="CC800" s="2"/>
      <c r="CD800" s="2"/>
      <c r="CE800" s="2"/>
      <c r="CF800" s="2"/>
      <c r="CG800" s="2"/>
    </row>
    <row r="801" spans="1:85" s="9" customFormat="1" x14ac:dyDescent="0.25">
      <c r="A801" s="2"/>
      <c r="B801" s="3"/>
      <c r="C801" s="4"/>
      <c r="D801" s="5"/>
      <c r="E801" s="5"/>
      <c r="F801" s="4"/>
      <c r="G801" s="6"/>
      <c r="H801" s="6"/>
      <c r="I801" s="2"/>
      <c r="J801" s="2"/>
      <c r="K801" s="2"/>
      <c r="L801" s="6"/>
      <c r="M801" s="2"/>
      <c r="N801" s="2"/>
      <c r="O801" s="6"/>
      <c r="P801" s="2"/>
      <c r="Q801" s="2"/>
      <c r="R801" s="6"/>
      <c r="S801" s="2"/>
      <c r="T801" s="2"/>
      <c r="U801" s="2"/>
      <c r="V801" s="7"/>
      <c r="W801" s="7"/>
      <c r="X801" s="8"/>
      <c r="Y801" s="8"/>
      <c r="Z801" s="8"/>
      <c r="AA801" s="8"/>
      <c r="AB801" s="8"/>
      <c r="AC801" s="7"/>
      <c r="AD801" s="8"/>
      <c r="AE801" s="8"/>
      <c r="AF801" s="7"/>
      <c r="AG801" s="8"/>
      <c r="AH801" s="8"/>
      <c r="AI801" s="8"/>
      <c r="AJ801" s="8"/>
      <c r="AK801" s="8"/>
      <c r="AL801" s="8"/>
      <c r="AM801" s="7"/>
      <c r="AN801" s="8"/>
      <c r="AO801" s="8"/>
      <c r="AP801" s="8"/>
      <c r="AQ801" s="7"/>
      <c r="AR801" s="8"/>
      <c r="AS801" s="8"/>
      <c r="AT801" s="8"/>
      <c r="AU801" s="8"/>
      <c r="AV801" s="8"/>
      <c r="AW801" s="8"/>
      <c r="AX801" s="7"/>
      <c r="AY801" s="8"/>
      <c r="AZ801" s="8"/>
      <c r="BA801" s="8"/>
      <c r="BB801" s="8"/>
      <c r="BC801" s="8"/>
      <c r="BD801" s="8"/>
      <c r="BE801" s="8"/>
      <c r="BF801" s="8"/>
      <c r="BG801" s="8"/>
      <c r="BH801" s="8"/>
      <c r="BI801" s="8"/>
      <c r="BJ801" s="8"/>
      <c r="BK801" s="8"/>
      <c r="BL801" s="8"/>
      <c r="BM801" s="8"/>
      <c r="BN801" s="8"/>
      <c r="BO801" s="8"/>
      <c r="BP801" s="7"/>
      <c r="BQ801" s="8"/>
      <c r="BR801" s="8"/>
      <c r="BS801" s="7"/>
      <c r="BT801" s="8"/>
      <c r="BU801" s="8"/>
      <c r="BV801" s="2"/>
      <c r="BW801" s="2"/>
      <c r="BX801" s="2"/>
      <c r="BY801" s="2"/>
      <c r="BZ801" s="2"/>
      <c r="CA801" s="2"/>
      <c r="CB801" s="2"/>
      <c r="CC801" s="2"/>
      <c r="CD801" s="2"/>
      <c r="CE801" s="2"/>
      <c r="CF801" s="2"/>
      <c r="CG801" s="2"/>
    </row>
    <row r="802" spans="1:85" s="9" customFormat="1" x14ac:dyDescent="0.25">
      <c r="A802" s="2"/>
      <c r="B802" s="3"/>
      <c r="C802" s="4"/>
      <c r="D802" s="5"/>
      <c r="E802" s="5"/>
      <c r="F802" s="4"/>
      <c r="G802" s="6"/>
      <c r="H802" s="6"/>
      <c r="I802" s="2"/>
      <c r="J802" s="2"/>
      <c r="K802" s="2"/>
      <c r="L802" s="6"/>
      <c r="M802" s="2"/>
      <c r="N802" s="2"/>
      <c r="O802" s="6"/>
      <c r="P802" s="2"/>
      <c r="Q802" s="2"/>
      <c r="R802" s="6"/>
      <c r="S802" s="2"/>
      <c r="T802" s="2"/>
      <c r="U802" s="2"/>
      <c r="V802" s="7"/>
      <c r="W802" s="7"/>
      <c r="X802" s="8"/>
      <c r="Y802" s="8"/>
      <c r="Z802" s="8"/>
      <c r="AA802" s="8"/>
      <c r="AB802" s="8"/>
      <c r="AC802" s="7"/>
      <c r="AD802" s="8"/>
      <c r="AE802" s="8"/>
      <c r="AF802" s="7"/>
      <c r="AG802" s="8"/>
      <c r="AH802" s="8"/>
      <c r="AI802" s="8"/>
      <c r="AJ802" s="8"/>
      <c r="AK802" s="8"/>
      <c r="AL802" s="8"/>
      <c r="AM802" s="7"/>
      <c r="AN802" s="8"/>
      <c r="AO802" s="8"/>
      <c r="AP802" s="8"/>
      <c r="AQ802" s="7"/>
      <c r="AR802" s="8"/>
      <c r="AS802" s="8"/>
      <c r="AT802" s="8"/>
      <c r="AU802" s="8"/>
      <c r="AV802" s="8"/>
      <c r="AW802" s="8"/>
      <c r="AX802" s="7"/>
      <c r="AY802" s="8"/>
      <c r="AZ802" s="8"/>
      <c r="BA802" s="8"/>
      <c r="BB802" s="8"/>
      <c r="BC802" s="8"/>
      <c r="BD802" s="8"/>
      <c r="BE802" s="8"/>
      <c r="BF802" s="8"/>
      <c r="BG802" s="8"/>
      <c r="BH802" s="8"/>
      <c r="BI802" s="8"/>
      <c r="BJ802" s="8"/>
      <c r="BK802" s="8"/>
      <c r="BL802" s="8"/>
      <c r="BM802" s="8"/>
      <c r="BN802" s="8"/>
      <c r="BO802" s="8"/>
      <c r="BP802" s="7"/>
      <c r="BQ802" s="8"/>
      <c r="BR802" s="8"/>
      <c r="BS802" s="7"/>
      <c r="BT802" s="8"/>
      <c r="BU802" s="8"/>
      <c r="BV802" s="2"/>
      <c r="BW802" s="2"/>
      <c r="BX802" s="2"/>
      <c r="BY802" s="2"/>
      <c r="BZ802" s="2"/>
      <c r="CA802" s="2"/>
      <c r="CB802" s="2"/>
      <c r="CC802" s="2"/>
      <c r="CD802" s="2"/>
      <c r="CE802" s="2"/>
      <c r="CF802" s="2"/>
      <c r="CG802" s="2"/>
    </row>
    <row r="803" spans="1:85" s="9" customFormat="1" x14ac:dyDescent="0.25">
      <c r="A803" s="2"/>
      <c r="B803" s="3"/>
      <c r="C803" s="4"/>
      <c r="D803" s="5"/>
      <c r="E803" s="5"/>
      <c r="F803" s="4"/>
      <c r="G803" s="6"/>
      <c r="H803" s="6"/>
      <c r="I803" s="2"/>
      <c r="J803" s="2"/>
      <c r="K803" s="2"/>
      <c r="L803" s="6"/>
      <c r="M803" s="2"/>
      <c r="N803" s="2"/>
      <c r="O803" s="6"/>
      <c r="P803" s="2"/>
      <c r="Q803" s="2"/>
      <c r="R803" s="6"/>
      <c r="S803" s="2"/>
      <c r="T803" s="2"/>
      <c r="U803" s="2"/>
      <c r="V803" s="7"/>
      <c r="W803" s="7"/>
      <c r="X803" s="8"/>
      <c r="Y803" s="8"/>
      <c r="Z803" s="8"/>
      <c r="AA803" s="8"/>
      <c r="AB803" s="8"/>
      <c r="AC803" s="7"/>
      <c r="AD803" s="8"/>
      <c r="AE803" s="8"/>
      <c r="AF803" s="7"/>
      <c r="AG803" s="8"/>
      <c r="AH803" s="8"/>
      <c r="AI803" s="8"/>
      <c r="AJ803" s="8"/>
      <c r="AK803" s="8"/>
      <c r="AL803" s="8"/>
      <c r="AM803" s="7"/>
      <c r="AN803" s="8"/>
      <c r="AO803" s="8"/>
      <c r="AP803" s="8"/>
      <c r="AQ803" s="7"/>
      <c r="AR803" s="8"/>
      <c r="AS803" s="8"/>
      <c r="AT803" s="8"/>
      <c r="AU803" s="8"/>
      <c r="AV803" s="8"/>
      <c r="AW803" s="8"/>
      <c r="AX803" s="7"/>
      <c r="AY803" s="8"/>
      <c r="AZ803" s="8"/>
      <c r="BA803" s="8"/>
      <c r="BB803" s="8"/>
      <c r="BC803" s="8"/>
      <c r="BD803" s="8"/>
      <c r="BE803" s="8"/>
      <c r="BF803" s="8"/>
      <c r="BG803" s="8"/>
      <c r="BH803" s="8"/>
      <c r="BI803" s="8"/>
      <c r="BJ803" s="8"/>
      <c r="BK803" s="8"/>
      <c r="BL803" s="8"/>
      <c r="BM803" s="8"/>
      <c r="BN803" s="8"/>
      <c r="BO803" s="8"/>
      <c r="BP803" s="7"/>
      <c r="BQ803" s="8"/>
      <c r="BR803" s="8"/>
      <c r="BS803" s="7"/>
      <c r="BT803" s="8"/>
      <c r="BU803" s="8"/>
      <c r="BV803" s="2"/>
      <c r="BW803" s="2"/>
      <c r="BX803" s="2"/>
      <c r="BY803" s="2"/>
      <c r="BZ803" s="2"/>
      <c r="CA803" s="2"/>
      <c r="CB803" s="2"/>
      <c r="CC803" s="2"/>
      <c r="CD803" s="2"/>
      <c r="CE803" s="2"/>
      <c r="CF803" s="2"/>
      <c r="CG803" s="2"/>
    </row>
    <row r="804" spans="1:85" s="9" customFormat="1" x14ac:dyDescent="0.25">
      <c r="A804" s="2"/>
      <c r="B804" s="3"/>
      <c r="C804" s="4"/>
      <c r="D804" s="5"/>
      <c r="E804" s="5"/>
      <c r="F804" s="4"/>
      <c r="G804" s="6"/>
      <c r="H804" s="6"/>
      <c r="I804" s="2"/>
      <c r="J804" s="2"/>
      <c r="K804" s="2"/>
      <c r="L804" s="6"/>
      <c r="M804" s="2"/>
      <c r="N804" s="2"/>
      <c r="O804" s="6"/>
      <c r="P804" s="2"/>
      <c r="Q804" s="2"/>
      <c r="R804" s="6"/>
      <c r="S804" s="2"/>
      <c r="T804" s="2"/>
      <c r="U804" s="2"/>
      <c r="V804" s="7"/>
      <c r="W804" s="7"/>
      <c r="X804" s="8"/>
      <c r="Y804" s="8"/>
      <c r="Z804" s="8"/>
      <c r="AA804" s="8"/>
      <c r="AB804" s="8"/>
      <c r="AC804" s="7"/>
      <c r="AD804" s="8"/>
      <c r="AE804" s="8"/>
      <c r="AF804" s="7"/>
      <c r="AG804" s="8"/>
      <c r="AH804" s="8"/>
      <c r="AI804" s="8"/>
      <c r="AJ804" s="8"/>
      <c r="AK804" s="8"/>
      <c r="AL804" s="8"/>
      <c r="AM804" s="7"/>
      <c r="AN804" s="8"/>
      <c r="AO804" s="8"/>
      <c r="AP804" s="8"/>
      <c r="AQ804" s="7"/>
      <c r="AR804" s="8"/>
      <c r="AS804" s="8"/>
      <c r="AT804" s="8"/>
      <c r="AU804" s="8"/>
      <c r="AV804" s="8"/>
      <c r="AW804" s="8"/>
      <c r="AX804" s="7"/>
      <c r="AY804" s="8"/>
      <c r="AZ804" s="8"/>
      <c r="BA804" s="8"/>
      <c r="BB804" s="8"/>
      <c r="BC804" s="8"/>
      <c r="BD804" s="8"/>
      <c r="BE804" s="8"/>
      <c r="BF804" s="8"/>
      <c r="BG804" s="8"/>
      <c r="BH804" s="8"/>
      <c r="BI804" s="8"/>
      <c r="BJ804" s="8"/>
      <c r="BK804" s="8"/>
      <c r="BL804" s="8"/>
      <c r="BM804" s="8"/>
      <c r="BN804" s="8"/>
      <c r="BO804" s="8"/>
      <c r="BP804" s="7"/>
      <c r="BQ804" s="8"/>
      <c r="BR804" s="8"/>
      <c r="BS804" s="7"/>
      <c r="BT804" s="8"/>
      <c r="BU804" s="8"/>
      <c r="BV804" s="2"/>
      <c r="BW804" s="2"/>
      <c r="BX804" s="2"/>
      <c r="BY804" s="2"/>
      <c r="BZ804" s="2"/>
      <c r="CA804" s="2"/>
      <c r="CB804" s="2"/>
      <c r="CC804" s="2"/>
      <c r="CD804" s="2"/>
      <c r="CE804" s="2"/>
      <c r="CF804" s="2"/>
      <c r="CG804" s="2"/>
    </row>
    <row r="805" spans="1:85" s="9" customFormat="1" x14ac:dyDescent="0.25">
      <c r="A805" s="2"/>
      <c r="B805" s="3"/>
      <c r="C805" s="4"/>
      <c r="D805" s="5"/>
      <c r="E805" s="5"/>
      <c r="F805" s="4"/>
      <c r="G805" s="6"/>
      <c r="H805" s="6"/>
      <c r="I805" s="2"/>
      <c r="J805" s="2"/>
      <c r="K805" s="2"/>
      <c r="L805" s="6"/>
      <c r="M805" s="2"/>
      <c r="N805" s="2"/>
      <c r="O805" s="6"/>
      <c r="P805" s="2"/>
      <c r="Q805" s="2"/>
      <c r="R805" s="6"/>
      <c r="S805" s="2"/>
      <c r="T805" s="2"/>
      <c r="U805" s="2"/>
      <c r="V805" s="7"/>
      <c r="W805" s="7"/>
      <c r="X805" s="8"/>
      <c r="Y805" s="8"/>
      <c r="Z805" s="8"/>
      <c r="AA805" s="8"/>
      <c r="AB805" s="8"/>
      <c r="AC805" s="7"/>
      <c r="AD805" s="8"/>
      <c r="AE805" s="8"/>
      <c r="AF805" s="7"/>
      <c r="AG805" s="8"/>
      <c r="AH805" s="8"/>
      <c r="AI805" s="8"/>
      <c r="AJ805" s="8"/>
      <c r="AK805" s="8"/>
      <c r="AL805" s="8"/>
      <c r="AM805" s="7"/>
      <c r="AN805" s="8"/>
      <c r="AO805" s="8"/>
      <c r="AP805" s="8"/>
      <c r="AQ805" s="7"/>
      <c r="AR805" s="8"/>
      <c r="AS805" s="8"/>
      <c r="AT805" s="8"/>
      <c r="AU805" s="8"/>
      <c r="AV805" s="8"/>
      <c r="AW805" s="8"/>
      <c r="AX805" s="7"/>
      <c r="AY805" s="8"/>
      <c r="AZ805" s="8"/>
      <c r="BA805" s="8"/>
      <c r="BB805" s="8"/>
      <c r="BC805" s="8"/>
      <c r="BD805" s="8"/>
      <c r="BE805" s="8"/>
      <c r="BF805" s="8"/>
      <c r="BG805" s="8"/>
      <c r="BH805" s="8"/>
      <c r="BI805" s="8"/>
      <c r="BJ805" s="8"/>
      <c r="BK805" s="8"/>
      <c r="BL805" s="8"/>
      <c r="BM805" s="8"/>
      <c r="BN805" s="8"/>
      <c r="BO805" s="8"/>
      <c r="BP805" s="7"/>
      <c r="BQ805" s="8"/>
      <c r="BR805" s="8"/>
      <c r="BS805" s="7"/>
      <c r="BT805" s="8"/>
      <c r="BU805" s="8"/>
      <c r="BV805" s="2"/>
      <c r="BW805" s="2"/>
      <c r="BX805" s="2"/>
      <c r="BY805" s="2"/>
      <c r="BZ805" s="2"/>
      <c r="CA805" s="2"/>
      <c r="CB805" s="2"/>
      <c r="CC805" s="2"/>
      <c r="CD805" s="2"/>
      <c r="CE805" s="2"/>
      <c r="CF805" s="2"/>
      <c r="CG805" s="2"/>
    </row>
    <row r="806" spans="1:85" s="9" customFormat="1" x14ac:dyDescent="0.25">
      <c r="A806" s="2"/>
      <c r="B806" s="3"/>
      <c r="C806" s="4"/>
      <c r="D806" s="5"/>
      <c r="E806" s="5"/>
      <c r="F806" s="4"/>
      <c r="G806" s="6"/>
      <c r="H806" s="6"/>
      <c r="I806" s="2"/>
      <c r="J806" s="2"/>
      <c r="K806" s="2"/>
      <c r="L806" s="6"/>
      <c r="M806" s="2"/>
      <c r="N806" s="2"/>
      <c r="O806" s="6"/>
      <c r="P806" s="2"/>
      <c r="Q806" s="2"/>
      <c r="R806" s="6"/>
      <c r="S806" s="2"/>
      <c r="T806" s="2"/>
      <c r="U806" s="2"/>
      <c r="V806" s="7"/>
      <c r="W806" s="7"/>
      <c r="X806" s="8"/>
      <c r="Y806" s="8"/>
      <c r="Z806" s="8"/>
      <c r="AA806" s="8"/>
      <c r="AB806" s="8"/>
      <c r="AC806" s="7"/>
      <c r="AD806" s="8"/>
      <c r="AE806" s="8"/>
      <c r="AF806" s="7"/>
      <c r="AG806" s="8"/>
      <c r="AH806" s="8"/>
      <c r="AI806" s="8"/>
      <c r="AJ806" s="8"/>
      <c r="AK806" s="8"/>
      <c r="AL806" s="8"/>
      <c r="AM806" s="7"/>
      <c r="AN806" s="8"/>
      <c r="AO806" s="8"/>
      <c r="AP806" s="8"/>
      <c r="AQ806" s="7"/>
      <c r="AR806" s="8"/>
      <c r="AS806" s="8"/>
      <c r="AT806" s="8"/>
      <c r="AU806" s="8"/>
      <c r="AV806" s="8"/>
      <c r="AW806" s="8"/>
      <c r="AX806" s="7"/>
      <c r="AY806" s="8"/>
      <c r="AZ806" s="8"/>
      <c r="BA806" s="8"/>
      <c r="BB806" s="8"/>
      <c r="BC806" s="8"/>
      <c r="BD806" s="8"/>
      <c r="BE806" s="8"/>
      <c r="BF806" s="8"/>
      <c r="BG806" s="8"/>
      <c r="BH806" s="8"/>
      <c r="BI806" s="8"/>
      <c r="BJ806" s="8"/>
      <c r="BK806" s="8"/>
      <c r="BL806" s="8"/>
      <c r="BM806" s="8"/>
      <c r="BN806" s="8"/>
      <c r="BO806" s="8"/>
      <c r="BP806" s="7"/>
      <c r="BQ806" s="8"/>
      <c r="BR806" s="8"/>
      <c r="BS806" s="7"/>
      <c r="BT806" s="8"/>
      <c r="BU806" s="8"/>
      <c r="BV806" s="2"/>
      <c r="BW806" s="2"/>
      <c r="BX806" s="2"/>
      <c r="BY806" s="2"/>
      <c r="BZ806" s="2"/>
      <c r="CA806" s="2"/>
      <c r="CB806" s="2"/>
      <c r="CC806" s="2"/>
      <c r="CD806" s="2"/>
      <c r="CE806" s="2"/>
      <c r="CF806" s="2"/>
      <c r="CG806" s="2"/>
    </row>
    <row r="807" spans="1:85" s="9" customFormat="1" x14ac:dyDescent="0.25">
      <c r="A807" s="2"/>
      <c r="B807" s="3"/>
      <c r="C807" s="4"/>
      <c r="D807" s="5"/>
      <c r="E807" s="5"/>
      <c r="F807" s="4"/>
      <c r="G807" s="6"/>
      <c r="H807" s="6"/>
      <c r="I807" s="2"/>
      <c r="J807" s="2"/>
      <c r="K807" s="2"/>
      <c r="L807" s="6"/>
      <c r="M807" s="2"/>
      <c r="N807" s="2"/>
      <c r="O807" s="6"/>
      <c r="P807" s="2"/>
      <c r="Q807" s="2"/>
      <c r="R807" s="6"/>
      <c r="S807" s="2"/>
      <c r="T807" s="2"/>
      <c r="U807" s="2"/>
      <c r="V807" s="7"/>
      <c r="W807" s="7"/>
      <c r="X807" s="8"/>
      <c r="Y807" s="8"/>
      <c r="Z807" s="8"/>
      <c r="AA807" s="8"/>
      <c r="AB807" s="8"/>
      <c r="AC807" s="7"/>
      <c r="AD807" s="8"/>
      <c r="AE807" s="8"/>
      <c r="AF807" s="7"/>
      <c r="AG807" s="8"/>
      <c r="AH807" s="8"/>
      <c r="AI807" s="8"/>
      <c r="AJ807" s="8"/>
      <c r="AK807" s="8"/>
      <c r="AL807" s="8"/>
      <c r="AM807" s="7"/>
      <c r="AN807" s="8"/>
      <c r="AO807" s="8"/>
      <c r="AP807" s="8"/>
      <c r="AQ807" s="7"/>
      <c r="AR807" s="8"/>
      <c r="AS807" s="8"/>
      <c r="AT807" s="8"/>
      <c r="AU807" s="8"/>
      <c r="AV807" s="8"/>
      <c r="AW807" s="8"/>
      <c r="AX807" s="7"/>
      <c r="AY807" s="8"/>
      <c r="AZ807" s="8"/>
      <c r="BA807" s="8"/>
      <c r="BB807" s="8"/>
      <c r="BC807" s="8"/>
      <c r="BD807" s="8"/>
      <c r="BE807" s="8"/>
      <c r="BF807" s="8"/>
      <c r="BG807" s="8"/>
      <c r="BH807" s="8"/>
      <c r="BI807" s="8"/>
      <c r="BJ807" s="8"/>
      <c r="BK807" s="8"/>
      <c r="BL807" s="8"/>
      <c r="BM807" s="8"/>
      <c r="BN807" s="8"/>
      <c r="BO807" s="8"/>
      <c r="BP807" s="7"/>
      <c r="BQ807" s="8"/>
      <c r="BR807" s="8"/>
      <c r="BS807" s="7"/>
      <c r="BT807" s="8"/>
      <c r="BU807" s="8"/>
      <c r="BV807" s="2"/>
      <c r="BW807" s="2"/>
      <c r="BX807" s="2"/>
      <c r="BY807" s="2"/>
      <c r="BZ807" s="2"/>
      <c r="CA807" s="2"/>
      <c r="CB807" s="2"/>
      <c r="CC807" s="2"/>
      <c r="CD807" s="2"/>
      <c r="CE807" s="2"/>
      <c r="CF807" s="2"/>
      <c r="CG807" s="2"/>
    </row>
    <row r="808" spans="1:85" s="9" customFormat="1" x14ac:dyDescent="0.25">
      <c r="A808" s="2"/>
      <c r="B808" s="3"/>
      <c r="C808" s="4"/>
      <c r="D808" s="5"/>
      <c r="E808" s="5"/>
      <c r="F808" s="4"/>
      <c r="G808" s="6"/>
      <c r="H808" s="6"/>
      <c r="I808" s="2"/>
      <c r="J808" s="2"/>
      <c r="K808" s="2"/>
      <c r="L808" s="6"/>
      <c r="M808" s="2"/>
      <c r="N808" s="2"/>
      <c r="O808" s="6"/>
      <c r="P808" s="2"/>
      <c r="Q808" s="2"/>
      <c r="R808" s="6"/>
      <c r="S808" s="2"/>
      <c r="T808" s="2"/>
      <c r="U808" s="2"/>
      <c r="V808" s="7"/>
      <c r="W808" s="7"/>
      <c r="X808" s="8"/>
      <c r="Y808" s="8"/>
      <c r="Z808" s="8"/>
      <c r="AA808" s="8"/>
      <c r="AB808" s="8"/>
      <c r="AC808" s="7"/>
      <c r="AD808" s="8"/>
      <c r="AE808" s="8"/>
      <c r="AF808" s="7"/>
      <c r="AG808" s="8"/>
      <c r="AH808" s="8"/>
      <c r="AI808" s="8"/>
      <c r="AJ808" s="8"/>
      <c r="AK808" s="8"/>
      <c r="AL808" s="8"/>
      <c r="AM808" s="7"/>
      <c r="AN808" s="8"/>
      <c r="AO808" s="8"/>
      <c r="AP808" s="8"/>
      <c r="AQ808" s="7"/>
      <c r="AR808" s="8"/>
      <c r="AS808" s="8"/>
      <c r="AT808" s="8"/>
      <c r="AU808" s="8"/>
      <c r="AV808" s="8"/>
      <c r="AW808" s="8"/>
      <c r="AX808" s="7"/>
      <c r="AY808" s="8"/>
      <c r="AZ808" s="8"/>
      <c r="BA808" s="8"/>
      <c r="BB808" s="8"/>
      <c r="BC808" s="8"/>
      <c r="BD808" s="8"/>
      <c r="BE808" s="8"/>
      <c r="BF808" s="8"/>
      <c r="BG808" s="8"/>
      <c r="BH808" s="8"/>
      <c r="BI808" s="8"/>
      <c r="BJ808" s="8"/>
      <c r="BK808" s="8"/>
      <c r="BL808" s="8"/>
      <c r="BM808" s="8"/>
      <c r="BN808" s="8"/>
      <c r="BO808" s="8"/>
      <c r="BP808" s="7"/>
      <c r="BQ808" s="8"/>
      <c r="BR808" s="8"/>
      <c r="BS808" s="7"/>
      <c r="BT808" s="8"/>
      <c r="BU808" s="8"/>
      <c r="BV808" s="2"/>
      <c r="BW808" s="2"/>
      <c r="BX808" s="2"/>
      <c r="BY808" s="2"/>
      <c r="BZ808" s="2"/>
      <c r="CA808" s="2"/>
      <c r="CB808" s="2"/>
      <c r="CC808" s="2"/>
      <c r="CD808" s="2"/>
      <c r="CE808" s="2"/>
      <c r="CF808" s="2"/>
      <c r="CG808" s="2"/>
    </row>
    <row r="809" spans="1:85" s="9" customFormat="1" x14ac:dyDescent="0.25">
      <c r="A809" s="2"/>
      <c r="B809" s="3"/>
      <c r="C809" s="4"/>
      <c r="D809" s="5"/>
      <c r="E809" s="5"/>
      <c r="F809" s="4"/>
      <c r="G809" s="6"/>
      <c r="H809" s="6"/>
      <c r="I809" s="2"/>
      <c r="J809" s="2"/>
      <c r="K809" s="2"/>
      <c r="L809" s="6"/>
      <c r="M809" s="2"/>
      <c r="N809" s="2"/>
      <c r="O809" s="6"/>
      <c r="P809" s="2"/>
      <c r="Q809" s="2"/>
      <c r="R809" s="6"/>
      <c r="S809" s="2"/>
      <c r="T809" s="2"/>
      <c r="U809" s="2"/>
      <c r="V809" s="7"/>
      <c r="W809" s="7"/>
      <c r="X809" s="8"/>
      <c r="Y809" s="8"/>
      <c r="Z809" s="8"/>
      <c r="AA809" s="8"/>
      <c r="AB809" s="8"/>
      <c r="AC809" s="7"/>
      <c r="AD809" s="8"/>
      <c r="AE809" s="8"/>
      <c r="AF809" s="7"/>
      <c r="AG809" s="8"/>
      <c r="AH809" s="8"/>
      <c r="AI809" s="8"/>
      <c r="AJ809" s="8"/>
      <c r="AK809" s="8"/>
      <c r="AL809" s="8"/>
      <c r="AM809" s="7"/>
      <c r="AN809" s="8"/>
      <c r="AO809" s="8"/>
      <c r="AP809" s="8"/>
      <c r="AQ809" s="7"/>
      <c r="AR809" s="8"/>
      <c r="AS809" s="8"/>
      <c r="AT809" s="8"/>
      <c r="AU809" s="8"/>
      <c r="AV809" s="8"/>
      <c r="AW809" s="8"/>
      <c r="AX809" s="7"/>
      <c r="AY809" s="8"/>
      <c r="AZ809" s="8"/>
      <c r="BA809" s="8"/>
      <c r="BB809" s="8"/>
      <c r="BC809" s="8"/>
      <c r="BD809" s="8"/>
      <c r="BE809" s="8"/>
      <c r="BF809" s="8"/>
      <c r="BG809" s="8"/>
      <c r="BH809" s="8"/>
      <c r="BI809" s="8"/>
      <c r="BJ809" s="8"/>
      <c r="BK809" s="8"/>
      <c r="BL809" s="8"/>
      <c r="BM809" s="8"/>
      <c r="BN809" s="8"/>
      <c r="BO809" s="8"/>
      <c r="BP809" s="7"/>
      <c r="BQ809" s="8"/>
      <c r="BR809" s="8"/>
      <c r="BS809" s="7"/>
      <c r="BT809" s="8"/>
      <c r="BU809" s="8"/>
      <c r="BV809" s="2"/>
      <c r="BW809" s="2"/>
      <c r="BX809" s="2"/>
      <c r="BY809" s="2"/>
      <c r="BZ809" s="2"/>
      <c r="CA809" s="2"/>
      <c r="CB809" s="2"/>
      <c r="CC809" s="2"/>
      <c r="CD809" s="2"/>
      <c r="CE809" s="2"/>
      <c r="CF809" s="2"/>
      <c r="CG809" s="2"/>
    </row>
    <row r="810" spans="1:85" s="9" customFormat="1" x14ac:dyDescent="0.25">
      <c r="A810" s="2"/>
      <c r="B810" s="3"/>
      <c r="C810" s="4"/>
      <c r="D810" s="5"/>
      <c r="E810" s="5"/>
      <c r="F810" s="4"/>
      <c r="G810" s="6"/>
      <c r="H810" s="6"/>
      <c r="I810" s="2"/>
      <c r="J810" s="2"/>
      <c r="K810" s="2"/>
      <c r="L810" s="6"/>
      <c r="M810" s="2"/>
      <c r="N810" s="2"/>
      <c r="O810" s="6"/>
      <c r="P810" s="2"/>
      <c r="Q810" s="2"/>
      <c r="R810" s="6"/>
      <c r="S810" s="2"/>
      <c r="T810" s="2"/>
      <c r="U810" s="2"/>
      <c r="V810" s="7"/>
      <c r="W810" s="7"/>
      <c r="X810" s="8"/>
      <c r="Y810" s="8"/>
      <c r="Z810" s="8"/>
      <c r="AA810" s="8"/>
      <c r="AB810" s="8"/>
      <c r="AC810" s="7"/>
      <c r="AD810" s="8"/>
      <c r="AE810" s="8"/>
      <c r="AF810" s="7"/>
      <c r="AG810" s="8"/>
      <c r="AH810" s="8"/>
      <c r="AI810" s="8"/>
      <c r="AJ810" s="8"/>
      <c r="AK810" s="8"/>
      <c r="AL810" s="8"/>
      <c r="AM810" s="7"/>
      <c r="AN810" s="8"/>
      <c r="AO810" s="8"/>
      <c r="AP810" s="8"/>
      <c r="AQ810" s="7"/>
      <c r="AR810" s="8"/>
      <c r="AS810" s="8"/>
      <c r="AT810" s="8"/>
      <c r="AU810" s="8"/>
      <c r="AV810" s="8"/>
      <c r="AW810" s="8"/>
      <c r="AX810" s="7"/>
      <c r="AY810" s="8"/>
      <c r="AZ810" s="8"/>
      <c r="BA810" s="8"/>
      <c r="BB810" s="8"/>
      <c r="BC810" s="8"/>
      <c r="BD810" s="8"/>
      <c r="BE810" s="8"/>
      <c r="BF810" s="8"/>
      <c r="BG810" s="8"/>
      <c r="BH810" s="8"/>
      <c r="BI810" s="8"/>
      <c r="BJ810" s="8"/>
      <c r="BK810" s="8"/>
      <c r="BL810" s="8"/>
      <c r="BM810" s="8"/>
      <c r="BN810" s="8"/>
      <c r="BO810" s="8"/>
      <c r="BP810" s="7"/>
      <c r="BQ810" s="8"/>
      <c r="BR810" s="8"/>
      <c r="BS810" s="7"/>
      <c r="BT810" s="8"/>
      <c r="BU810" s="8"/>
      <c r="BV810" s="2"/>
      <c r="BW810" s="2"/>
      <c r="BX810" s="2"/>
      <c r="BY810" s="2"/>
      <c r="BZ810" s="2"/>
      <c r="CA810" s="2"/>
      <c r="CB810" s="2"/>
      <c r="CC810" s="2"/>
      <c r="CD810" s="2"/>
      <c r="CE810" s="2"/>
      <c r="CF810" s="2"/>
      <c r="CG810" s="2"/>
    </row>
    <row r="811" spans="1:85" s="9" customFormat="1" x14ac:dyDescent="0.25">
      <c r="A811" s="2"/>
      <c r="B811" s="3"/>
      <c r="C811" s="4"/>
      <c r="D811" s="5"/>
      <c r="E811" s="5"/>
      <c r="F811" s="4"/>
      <c r="G811" s="6"/>
      <c r="H811" s="6"/>
      <c r="I811" s="2"/>
      <c r="J811" s="2"/>
      <c r="K811" s="2"/>
      <c r="L811" s="6"/>
      <c r="M811" s="2"/>
      <c r="N811" s="2"/>
      <c r="O811" s="6"/>
      <c r="P811" s="2"/>
      <c r="Q811" s="2"/>
      <c r="R811" s="6"/>
      <c r="S811" s="2"/>
      <c r="T811" s="2"/>
      <c r="U811" s="2"/>
      <c r="V811" s="7"/>
      <c r="W811" s="7"/>
      <c r="X811" s="8"/>
      <c r="Y811" s="8"/>
      <c r="Z811" s="8"/>
      <c r="AA811" s="8"/>
      <c r="AB811" s="8"/>
      <c r="AC811" s="7"/>
      <c r="AD811" s="8"/>
      <c r="AE811" s="8"/>
      <c r="AF811" s="7"/>
      <c r="AG811" s="8"/>
      <c r="AH811" s="8"/>
      <c r="AI811" s="8"/>
      <c r="AJ811" s="8"/>
      <c r="AK811" s="8"/>
      <c r="AL811" s="8"/>
      <c r="AM811" s="7"/>
      <c r="AN811" s="8"/>
      <c r="AO811" s="8"/>
      <c r="AP811" s="8"/>
      <c r="AQ811" s="7"/>
      <c r="AR811" s="8"/>
      <c r="AS811" s="8"/>
      <c r="AT811" s="8"/>
      <c r="AU811" s="8"/>
      <c r="AV811" s="8"/>
      <c r="AW811" s="8"/>
      <c r="AX811" s="7"/>
      <c r="AY811" s="8"/>
      <c r="AZ811" s="8"/>
      <c r="BA811" s="8"/>
      <c r="BB811" s="8"/>
      <c r="BC811" s="8"/>
      <c r="BD811" s="8"/>
      <c r="BE811" s="8"/>
      <c r="BF811" s="8"/>
      <c r="BG811" s="8"/>
      <c r="BH811" s="8"/>
      <c r="BI811" s="8"/>
      <c r="BJ811" s="8"/>
      <c r="BK811" s="8"/>
      <c r="BL811" s="8"/>
      <c r="BM811" s="8"/>
      <c r="BN811" s="8"/>
      <c r="BO811" s="8"/>
      <c r="BP811" s="7"/>
      <c r="BQ811" s="8"/>
      <c r="BR811" s="8"/>
      <c r="BS811" s="7"/>
      <c r="BT811" s="8"/>
      <c r="BU811" s="8"/>
      <c r="BV811" s="2"/>
      <c r="BW811" s="2"/>
      <c r="BX811" s="2"/>
      <c r="BY811" s="2"/>
      <c r="BZ811" s="2"/>
      <c r="CA811" s="2"/>
      <c r="CB811" s="2"/>
      <c r="CC811" s="2"/>
      <c r="CD811" s="2"/>
      <c r="CE811" s="2"/>
      <c r="CF811" s="2"/>
      <c r="CG811" s="2"/>
    </row>
    <row r="812" spans="1:85" s="9" customFormat="1" x14ac:dyDescent="0.25">
      <c r="A812" s="2"/>
      <c r="B812" s="3"/>
      <c r="C812" s="4"/>
      <c r="D812" s="5"/>
      <c r="E812" s="5"/>
      <c r="F812" s="4"/>
      <c r="G812" s="6"/>
      <c r="H812" s="6"/>
      <c r="I812" s="2"/>
      <c r="J812" s="2"/>
      <c r="K812" s="2"/>
      <c r="L812" s="6"/>
      <c r="M812" s="2"/>
      <c r="N812" s="2"/>
      <c r="O812" s="6"/>
      <c r="P812" s="2"/>
      <c r="Q812" s="2"/>
      <c r="R812" s="6"/>
      <c r="S812" s="2"/>
      <c r="T812" s="2"/>
      <c r="U812" s="2"/>
      <c r="V812" s="7"/>
      <c r="W812" s="7"/>
      <c r="X812" s="8"/>
      <c r="Y812" s="8"/>
      <c r="Z812" s="8"/>
      <c r="AA812" s="8"/>
      <c r="AB812" s="8"/>
      <c r="AC812" s="7"/>
      <c r="AD812" s="8"/>
      <c r="AE812" s="8"/>
      <c r="AF812" s="7"/>
      <c r="AG812" s="8"/>
      <c r="AH812" s="8"/>
      <c r="AI812" s="8"/>
      <c r="AJ812" s="8"/>
      <c r="AK812" s="8"/>
      <c r="AL812" s="8"/>
      <c r="AM812" s="7"/>
      <c r="AN812" s="8"/>
      <c r="AO812" s="8"/>
      <c r="AP812" s="8"/>
      <c r="AQ812" s="7"/>
      <c r="AR812" s="8"/>
      <c r="AS812" s="8"/>
      <c r="AT812" s="8"/>
      <c r="AU812" s="8"/>
      <c r="AV812" s="8"/>
      <c r="AW812" s="8"/>
      <c r="AX812" s="7"/>
      <c r="AY812" s="8"/>
      <c r="AZ812" s="8"/>
      <c r="BA812" s="8"/>
      <c r="BB812" s="8"/>
      <c r="BC812" s="8"/>
      <c r="BD812" s="8"/>
      <c r="BE812" s="8"/>
      <c r="BF812" s="8"/>
      <c r="BG812" s="8"/>
      <c r="BH812" s="8"/>
      <c r="BI812" s="8"/>
      <c r="BJ812" s="8"/>
      <c r="BK812" s="8"/>
      <c r="BL812" s="8"/>
      <c r="BM812" s="8"/>
      <c r="BN812" s="8"/>
      <c r="BO812" s="8"/>
      <c r="BP812" s="7"/>
      <c r="BQ812" s="8"/>
      <c r="BR812" s="8"/>
      <c r="BS812" s="7"/>
      <c r="BT812" s="8"/>
      <c r="BU812" s="8"/>
      <c r="BV812" s="2"/>
      <c r="BW812" s="2"/>
      <c r="BX812" s="2"/>
      <c r="BY812" s="2"/>
      <c r="BZ812" s="2"/>
      <c r="CA812" s="2"/>
      <c r="CB812" s="2"/>
      <c r="CC812" s="2"/>
      <c r="CD812" s="2"/>
      <c r="CE812" s="2"/>
      <c r="CF812" s="2"/>
      <c r="CG812" s="2"/>
    </row>
    <row r="813" spans="1:85" s="9" customFormat="1" x14ac:dyDescent="0.25">
      <c r="A813" s="2"/>
      <c r="B813" s="3"/>
      <c r="C813" s="4"/>
      <c r="D813" s="5"/>
      <c r="E813" s="5"/>
      <c r="F813" s="4"/>
      <c r="G813" s="6"/>
      <c r="H813" s="6"/>
      <c r="I813" s="2"/>
      <c r="J813" s="2"/>
      <c r="K813" s="2"/>
      <c r="L813" s="6"/>
      <c r="M813" s="2"/>
      <c r="N813" s="2"/>
      <c r="O813" s="6"/>
      <c r="P813" s="2"/>
      <c r="Q813" s="2"/>
      <c r="R813" s="6"/>
      <c r="S813" s="2"/>
      <c r="T813" s="2"/>
      <c r="U813" s="2"/>
      <c r="V813" s="7"/>
      <c r="W813" s="7"/>
      <c r="X813" s="8"/>
      <c r="Y813" s="8"/>
      <c r="Z813" s="8"/>
      <c r="AA813" s="8"/>
      <c r="AB813" s="8"/>
      <c r="AC813" s="7"/>
      <c r="AD813" s="8"/>
      <c r="AE813" s="8"/>
      <c r="AF813" s="7"/>
      <c r="AG813" s="8"/>
      <c r="AH813" s="8"/>
      <c r="AI813" s="8"/>
      <c r="AJ813" s="8"/>
      <c r="AK813" s="8"/>
      <c r="AL813" s="8"/>
      <c r="AM813" s="7"/>
      <c r="AN813" s="8"/>
      <c r="AO813" s="8"/>
      <c r="AP813" s="8"/>
      <c r="AQ813" s="7"/>
      <c r="AR813" s="8"/>
      <c r="AS813" s="8"/>
      <c r="AT813" s="8"/>
      <c r="AU813" s="8"/>
      <c r="AV813" s="8"/>
      <c r="AW813" s="8"/>
      <c r="AX813" s="7"/>
      <c r="AY813" s="8"/>
      <c r="AZ813" s="8"/>
      <c r="BA813" s="8"/>
      <c r="BB813" s="8"/>
      <c r="BC813" s="8"/>
      <c r="BD813" s="8"/>
      <c r="BE813" s="8"/>
      <c r="BF813" s="8"/>
      <c r="BG813" s="8"/>
      <c r="BH813" s="8"/>
      <c r="BI813" s="8"/>
      <c r="BJ813" s="8"/>
      <c r="BK813" s="8"/>
      <c r="BL813" s="8"/>
      <c r="BM813" s="8"/>
      <c r="BN813" s="8"/>
      <c r="BO813" s="8"/>
      <c r="BP813" s="7"/>
      <c r="BQ813" s="8"/>
      <c r="BR813" s="8"/>
      <c r="BS813" s="7"/>
      <c r="BT813" s="8"/>
      <c r="BU813" s="8"/>
      <c r="BV813" s="2"/>
      <c r="BW813" s="2"/>
      <c r="BX813" s="2"/>
      <c r="BY813" s="2"/>
      <c r="BZ813" s="2"/>
      <c r="CA813" s="2"/>
      <c r="CB813" s="2"/>
      <c r="CC813" s="2"/>
      <c r="CD813" s="2"/>
      <c r="CE813" s="2"/>
      <c r="CF813" s="2"/>
      <c r="CG813" s="2"/>
    </row>
    <row r="814" spans="1:85" s="9" customFormat="1" x14ac:dyDescent="0.25">
      <c r="A814" s="2"/>
      <c r="B814" s="3"/>
      <c r="C814" s="4"/>
      <c r="D814" s="5"/>
      <c r="E814" s="5"/>
      <c r="F814" s="4"/>
      <c r="G814" s="6"/>
      <c r="H814" s="6"/>
      <c r="I814" s="2"/>
      <c r="J814" s="2"/>
      <c r="K814" s="2"/>
      <c r="L814" s="6"/>
      <c r="M814" s="2"/>
      <c r="N814" s="2"/>
      <c r="O814" s="6"/>
      <c r="P814" s="2"/>
      <c r="Q814" s="2"/>
      <c r="R814" s="6"/>
      <c r="S814" s="2"/>
      <c r="T814" s="2"/>
      <c r="U814" s="2"/>
      <c r="V814" s="7"/>
      <c r="W814" s="7"/>
      <c r="X814" s="8"/>
      <c r="Y814" s="8"/>
      <c r="Z814" s="8"/>
      <c r="AA814" s="8"/>
      <c r="AB814" s="8"/>
      <c r="AC814" s="7"/>
      <c r="AD814" s="8"/>
      <c r="AE814" s="8"/>
      <c r="AF814" s="7"/>
      <c r="AG814" s="8"/>
      <c r="AH814" s="8"/>
      <c r="AI814" s="8"/>
      <c r="AJ814" s="8"/>
      <c r="AK814" s="8"/>
      <c r="AL814" s="8"/>
      <c r="AM814" s="7"/>
      <c r="AN814" s="8"/>
      <c r="AO814" s="8"/>
      <c r="AP814" s="8"/>
      <c r="AQ814" s="7"/>
      <c r="AR814" s="8"/>
      <c r="AS814" s="8"/>
      <c r="AT814" s="8"/>
      <c r="AU814" s="8"/>
      <c r="AV814" s="8"/>
      <c r="AW814" s="8"/>
      <c r="AX814" s="7"/>
      <c r="AY814" s="8"/>
      <c r="AZ814" s="8"/>
      <c r="BA814" s="8"/>
      <c r="BB814" s="8"/>
      <c r="BC814" s="8"/>
      <c r="BD814" s="8"/>
      <c r="BE814" s="8"/>
      <c r="BF814" s="8"/>
      <c r="BG814" s="8"/>
      <c r="BH814" s="8"/>
      <c r="BI814" s="8"/>
      <c r="BJ814" s="8"/>
      <c r="BK814" s="8"/>
      <c r="BL814" s="8"/>
      <c r="BM814" s="8"/>
      <c r="BN814" s="8"/>
      <c r="BO814" s="8"/>
      <c r="BP814" s="7"/>
      <c r="BQ814" s="8"/>
      <c r="BR814" s="8"/>
      <c r="BS814" s="7"/>
      <c r="BT814" s="8"/>
      <c r="BU814" s="8"/>
      <c r="BV814" s="2"/>
      <c r="BW814" s="2"/>
      <c r="BX814" s="2"/>
      <c r="BY814" s="2"/>
      <c r="BZ814" s="2"/>
      <c r="CA814" s="2"/>
      <c r="CB814" s="2"/>
      <c r="CC814" s="2"/>
      <c r="CD814" s="2"/>
      <c r="CE814" s="2"/>
      <c r="CF814" s="2"/>
      <c r="CG814" s="2"/>
    </row>
    <row r="815" spans="1:85" s="9" customFormat="1" x14ac:dyDescent="0.25">
      <c r="A815" s="2"/>
      <c r="B815" s="3"/>
      <c r="C815" s="4"/>
      <c r="D815" s="5"/>
      <c r="E815" s="5"/>
      <c r="F815" s="4"/>
      <c r="G815" s="6"/>
      <c r="H815" s="6"/>
      <c r="I815" s="2"/>
      <c r="J815" s="2"/>
      <c r="K815" s="2"/>
      <c r="L815" s="6"/>
      <c r="M815" s="2"/>
      <c r="N815" s="2"/>
      <c r="O815" s="6"/>
      <c r="P815" s="2"/>
      <c r="Q815" s="2"/>
      <c r="R815" s="6"/>
      <c r="S815" s="2"/>
      <c r="T815" s="2"/>
      <c r="U815" s="2"/>
      <c r="V815" s="7"/>
      <c r="W815" s="7"/>
      <c r="X815" s="8"/>
      <c r="Y815" s="8"/>
      <c r="Z815" s="8"/>
      <c r="AA815" s="8"/>
      <c r="AB815" s="8"/>
      <c r="AC815" s="7"/>
      <c r="AD815" s="8"/>
      <c r="AE815" s="8"/>
      <c r="AF815" s="7"/>
      <c r="AG815" s="8"/>
      <c r="AH815" s="8"/>
      <c r="AI815" s="8"/>
      <c r="AJ815" s="8"/>
      <c r="AK815" s="8"/>
      <c r="AL815" s="8"/>
      <c r="AM815" s="7"/>
      <c r="AN815" s="8"/>
      <c r="AO815" s="8"/>
      <c r="AP815" s="8"/>
      <c r="AQ815" s="7"/>
      <c r="AR815" s="8"/>
      <c r="AS815" s="8"/>
      <c r="AT815" s="8"/>
      <c r="AU815" s="8"/>
      <c r="AV815" s="8"/>
      <c r="AW815" s="8"/>
      <c r="AX815" s="7"/>
      <c r="AY815" s="8"/>
      <c r="AZ815" s="8"/>
      <c r="BA815" s="8"/>
      <c r="BB815" s="8"/>
      <c r="BC815" s="8"/>
      <c r="BD815" s="8"/>
      <c r="BE815" s="8"/>
      <c r="BF815" s="8"/>
      <c r="BG815" s="8"/>
      <c r="BH815" s="8"/>
      <c r="BI815" s="8"/>
      <c r="BJ815" s="8"/>
      <c r="BK815" s="8"/>
      <c r="BL815" s="8"/>
      <c r="BM815" s="8"/>
      <c r="BN815" s="8"/>
      <c r="BO815" s="8"/>
      <c r="BP815" s="7"/>
      <c r="BQ815" s="8"/>
      <c r="BR815" s="8"/>
      <c r="BS815" s="7"/>
      <c r="BT815" s="8"/>
      <c r="BU815" s="8"/>
      <c r="BV815" s="2"/>
      <c r="BW815" s="2"/>
      <c r="BX815" s="2"/>
      <c r="BY815" s="2"/>
      <c r="BZ815" s="2"/>
      <c r="CA815" s="2"/>
      <c r="CB815" s="2"/>
      <c r="CC815" s="2"/>
      <c r="CD815" s="2"/>
      <c r="CE815" s="2"/>
      <c r="CF815" s="2"/>
      <c r="CG815" s="2"/>
    </row>
    <row r="816" spans="1:85" s="9" customFormat="1" x14ac:dyDescent="0.25">
      <c r="A816" s="2"/>
      <c r="B816" s="3"/>
      <c r="C816" s="4"/>
      <c r="D816" s="5"/>
      <c r="E816" s="5"/>
      <c r="F816" s="4"/>
      <c r="G816" s="6"/>
      <c r="H816" s="6"/>
      <c r="I816" s="2"/>
      <c r="J816" s="2"/>
      <c r="K816" s="2"/>
      <c r="L816" s="6"/>
      <c r="M816" s="2"/>
      <c r="N816" s="2"/>
      <c r="O816" s="6"/>
      <c r="P816" s="2"/>
      <c r="Q816" s="2"/>
      <c r="R816" s="6"/>
      <c r="S816" s="2"/>
      <c r="T816" s="2"/>
      <c r="U816" s="2"/>
      <c r="V816" s="7"/>
      <c r="W816" s="7"/>
      <c r="X816" s="8"/>
      <c r="Y816" s="8"/>
      <c r="Z816" s="8"/>
      <c r="AA816" s="8"/>
      <c r="AB816" s="8"/>
      <c r="AC816" s="7"/>
      <c r="AD816" s="8"/>
      <c r="AE816" s="8"/>
      <c r="AF816" s="7"/>
      <c r="AG816" s="8"/>
      <c r="AH816" s="8"/>
      <c r="AI816" s="8"/>
      <c r="AJ816" s="8"/>
      <c r="AK816" s="8"/>
      <c r="AL816" s="8"/>
      <c r="AM816" s="7"/>
      <c r="AN816" s="8"/>
      <c r="AO816" s="8"/>
      <c r="AP816" s="8"/>
      <c r="AQ816" s="7"/>
      <c r="AR816" s="8"/>
      <c r="AS816" s="8"/>
      <c r="AT816" s="8"/>
      <c r="AU816" s="8"/>
      <c r="AV816" s="8"/>
      <c r="AW816" s="8"/>
      <c r="AX816" s="7"/>
      <c r="AY816" s="8"/>
      <c r="AZ816" s="8"/>
      <c r="BA816" s="8"/>
      <c r="BB816" s="8"/>
      <c r="BC816" s="8"/>
      <c r="BD816" s="8"/>
      <c r="BE816" s="8"/>
      <c r="BF816" s="8"/>
      <c r="BG816" s="8"/>
      <c r="BH816" s="8"/>
      <c r="BI816" s="8"/>
      <c r="BJ816" s="8"/>
      <c r="BK816" s="8"/>
      <c r="BL816" s="8"/>
      <c r="BM816" s="8"/>
      <c r="BN816" s="8"/>
      <c r="BO816" s="8"/>
      <c r="BP816" s="7"/>
      <c r="BQ816" s="8"/>
      <c r="BR816" s="8"/>
      <c r="BS816" s="7"/>
      <c r="BT816" s="8"/>
      <c r="BU816" s="8"/>
      <c r="BV816" s="2"/>
      <c r="BW816" s="2"/>
      <c r="BX816" s="2"/>
      <c r="BY816" s="2"/>
      <c r="BZ816" s="2"/>
      <c r="CA816" s="2"/>
      <c r="CB816" s="2"/>
      <c r="CC816" s="2"/>
      <c r="CD816" s="2"/>
      <c r="CE816" s="2"/>
      <c r="CF816" s="2"/>
      <c r="CG816" s="2"/>
    </row>
    <row r="817" spans="1:85" s="9" customFormat="1" x14ac:dyDescent="0.25">
      <c r="A817" s="2"/>
      <c r="B817" s="3"/>
      <c r="C817" s="4"/>
      <c r="D817" s="5"/>
      <c r="E817" s="5"/>
      <c r="F817" s="4"/>
      <c r="G817" s="6"/>
      <c r="H817" s="6"/>
      <c r="I817" s="2"/>
      <c r="J817" s="2"/>
      <c r="K817" s="2"/>
      <c r="L817" s="6"/>
      <c r="M817" s="2"/>
      <c r="N817" s="2"/>
      <c r="O817" s="6"/>
      <c r="P817" s="2"/>
      <c r="Q817" s="2"/>
      <c r="R817" s="6"/>
      <c r="S817" s="2"/>
      <c r="T817" s="2"/>
      <c r="U817" s="2"/>
      <c r="V817" s="7"/>
      <c r="W817" s="7"/>
      <c r="X817" s="8"/>
      <c r="Y817" s="8"/>
      <c r="Z817" s="8"/>
      <c r="AA817" s="8"/>
      <c r="AB817" s="8"/>
      <c r="AC817" s="7"/>
      <c r="AD817" s="8"/>
      <c r="AE817" s="8"/>
      <c r="AF817" s="7"/>
      <c r="AG817" s="8"/>
      <c r="AH817" s="8"/>
      <c r="AI817" s="8"/>
      <c r="AJ817" s="8"/>
      <c r="AK817" s="8"/>
      <c r="AL817" s="8"/>
      <c r="AM817" s="7"/>
      <c r="AN817" s="8"/>
      <c r="AO817" s="8"/>
      <c r="AP817" s="8"/>
      <c r="AQ817" s="7"/>
      <c r="AR817" s="8"/>
      <c r="AS817" s="8"/>
      <c r="AT817" s="8"/>
      <c r="AU817" s="8"/>
      <c r="AV817" s="8"/>
      <c r="AW817" s="8"/>
      <c r="AX817" s="7"/>
      <c r="AY817" s="8"/>
      <c r="AZ817" s="8"/>
      <c r="BA817" s="8"/>
      <c r="BB817" s="8"/>
      <c r="BC817" s="8"/>
      <c r="BD817" s="8"/>
      <c r="BE817" s="8"/>
      <c r="BF817" s="8"/>
      <c r="BG817" s="8"/>
      <c r="BH817" s="8"/>
      <c r="BI817" s="8"/>
      <c r="BJ817" s="8"/>
      <c r="BK817" s="8"/>
      <c r="BL817" s="8"/>
      <c r="BM817" s="8"/>
      <c r="BN817" s="8"/>
      <c r="BO817" s="8"/>
      <c r="BP817" s="7"/>
      <c r="BQ817" s="8"/>
      <c r="BR817" s="8"/>
      <c r="BS817" s="7"/>
      <c r="BT817" s="8"/>
      <c r="BU817" s="8"/>
      <c r="BV817" s="2"/>
      <c r="BW817" s="2"/>
      <c r="BX817" s="2"/>
      <c r="BY817" s="2"/>
      <c r="BZ817" s="2"/>
      <c r="CA817" s="2"/>
      <c r="CB817" s="2"/>
      <c r="CC817" s="2"/>
      <c r="CD817" s="2"/>
      <c r="CE817" s="2"/>
      <c r="CF817" s="2"/>
      <c r="CG817" s="2"/>
    </row>
    <row r="818" spans="1:85" s="9" customFormat="1" x14ac:dyDescent="0.25">
      <c r="A818" s="2"/>
      <c r="B818" s="3"/>
      <c r="C818" s="4"/>
      <c r="D818" s="5"/>
      <c r="E818" s="5"/>
      <c r="F818" s="4"/>
      <c r="G818" s="6"/>
      <c r="H818" s="6"/>
      <c r="I818" s="2"/>
      <c r="J818" s="2"/>
      <c r="K818" s="2"/>
      <c r="L818" s="6"/>
      <c r="M818" s="2"/>
      <c r="N818" s="2"/>
      <c r="O818" s="6"/>
      <c r="P818" s="2"/>
      <c r="Q818" s="2"/>
      <c r="R818" s="6"/>
      <c r="S818" s="2"/>
      <c r="T818" s="2"/>
      <c r="U818" s="2"/>
      <c r="V818" s="7"/>
      <c r="W818" s="7"/>
      <c r="X818" s="8"/>
      <c r="Y818" s="8"/>
      <c r="Z818" s="8"/>
      <c r="AA818" s="8"/>
      <c r="AB818" s="8"/>
      <c r="AC818" s="7"/>
      <c r="AD818" s="8"/>
      <c r="AE818" s="8"/>
      <c r="AF818" s="7"/>
      <c r="AG818" s="8"/>
      <c r="AH818" s="8"/>
      <c r="AI818" s="8"/>
      <c r="AJ818" s="8"/>
      <c r="AK818" s="8"/>
      <c r="AL818" s="8"/>
      <c r="AM818" s="7"/>
      <c r="AN818" s="8"/>
      <c r="AO818" s="8"/>
      <c r="AP818" s="8"/>
      <c r="AQ818" s="7"/>
      <c r="AR818" s="8"/>
      <c r="AS818" s="8"/>
      <c r="AT818" s="8"/>
      <c r="AU818" s="8"/>
      <c r="AV818" s="8"/>
      <c r="AW818" s="8"/>
      <c r="AX818" s="7"/>
      <c r="AY818" s="8"/>
      <c r="AZ818" s="8"/>
      <c r="BA818" s="8"/>
      <c r="BB818" s="8"/>
      <c r="BC818" s="8"/>
      <c r="BD818" s="8"/>
      <c r="BE818" s="8"/>
      <c r="BF818" s="8"/>
      <c r="BG818" s="8"/>
      <c r="BH818" s="8"/>
      <c r="BI818" s="8"/>
      <c r="BJ818" s="8"/>
      <c r="BK818" s="8"/>
      <c r="BL818" s="8"/>
      <c r="BM818" s="8"/>
      <c r="BN818" s="8"/>
      <c r="BO818" s="8"/>
      <c r="BP818" s="7"/>
      <c r="BQ818" s="8"/>
      <c r="BR818" s="8"/>
      <c r="BS818" s="7"/>
      <c r="BT818" s="8"/>
      <c r="BU818" s="8"/>
      <c r="BV818" s="2"/>
      <c r="BW818" s="2"/>
      <c r="BX818" s="2"/>
      <c r="BY818" s="2"/>
      <c r="BZ818" s="2"/>
      <c r="CA818" s="2"/>
      <c r="CB818" s="2"/>
      <c r="CC818" s="2"/>
      <c r="CD818" s="2"/>
      <c r="CE818" s="2"/>
      <c r="CF818" s="2"/>
      <c r="CG818" s="2"/>
    </row>
    <row r="819" spans="1:85" s="9" customFormat="1" x14ac:dyDescent="0.25">
      <c r="A819" s="2"/>
      <c r="B819" s="3"/>
      <c r="C819" s="4"/>
      <c r="D819" s="5"/>
      <c r="E819" s="5"/>
      <c r="F819" s="4"/>
      <c r="G819" s="6"/>
      <c r="H819" s="6"/>
      <c r="I819" s="2"/>
      <c r="J819" s="2"/>
      <c r="K819" s="2"/>
      <c r="L819" s="6"/>
      <c r="M819" s="2"/>
      <c r="N819" s="2"/>
      <c r="O819" s="6"/>
      <c r="P819" s="2"/>
      <c r="Q819" s="2"/>
      <c r="R819" s="6"/>
      <c r="S819" s="2"/>
      <c r="T819" s="2"/>
      <c r="U819" s="2"/>
      <c r="V819" s="7"/>
      <c r="W819" s="7"/>
      <c r="X819" s="8"/>
      <c r="Y819" s="8"/>
      <c r="Z819" s="8"/>
      <c r="AA819" s="8"/>
      <c r="AB819" s="8"/>
      <c r="AC819" s="7"/>
      <c r="AD819" s="8"/>
      <c r="AE819" s="8"/>
      <c r="AF819" s="7"/>
      <c r="AG819" s="8"/>
      <c r="AH819" s="8"/>
      <c r="AI819" s="8"/>
      <c r="AJ819" s="8"/>
      <c r="AK819" s="8"/>
      <c r="AL819" s="8"/>
      <c r="AM819" s="7"/>
      <c r="AN819" s="8"/>
      <c r="AO819" s="8"/>
      <c r="AP819" s="8"/>
      <c r="AQ819" s="7"/>
      <c r="AR819" s="8"/>
      <c r="AS819" s="8"/>
      <c r="AT819" s="8"/>
      <c r="AU819" s="8"/>
      <c r="AV819" s="8"/>
      <c r="AW819" s="8"/>
      <c r="AX819" s="7"/>
      <c r="AY819" s="8"/>
      <c r="AZ819" s="8"/>
      <c r="BA819" s="8"/>
      <c r="BB819" s="8"/>
      <c r="BC819" s="8"/>
      <c r="BD819" s="8"/>
      <c r="BE819" s="8"/>
      <c r="BF819" s="8"/>
      <c r="BG819" s="8"/>
      <c r="BH819" s="8"/>
      <c r="BI819" s="8"/>
      <c r="BJ819" s="8"/>
      <c r="BK819" s="8"/>
      <c r="BL819" s="8"/>
      <c r="BM819" s="8"/>
      <c r="BN819" s="8"/>
      <c r="BO819" s="8"/>
      <c r="BP819" s="7"/>
      <c r="BQ819" s="8"/>
      <c r="BR819" s="8"/>
      <c r="BS819" s="7"/>
      <c r="BT819" s="8"/>
      <c r="BU819" s="8"/>
      <c r="BV819" s="2"/>
      <c r="BW819" s="2"/>
      <c r="BX819" s="2"/>
      <c r="BY819" s="2"/>
      <c r="BZ819" s="2"/>
      <c r="CA819" s="2"/>
      <c r="CB819" s="2"/>
      <c r="CC819" s="2"/>
      <c r="CD819" s="2"/>
      <c r="CE819" s="2"/>
      <c r="CF819" s="2"/>
      <c r="CG819" s="2"/>
    </row>
    <row r="820" spans="1:85" s="9" customFormat="1" x14ac:dyDescent="0.25">
      <c r="A820" s="2"/>
      <c r="B820" s="3"/>
      <c r="C820" s="4"/>
      <c r="D820" s="5"/>
      <c r="E820" s="5"/>
      <c r="F820" s="4"/>
      <c r="G820" s="6"/>
      <c r="H820" s="6"/>
      <c r="I820" s="2"/>
      <c r="J820" s="2"/>
      <c r="K820" s="2"/>
      <c r="L820" s="6"/>
      <c r="M820" s="2"/>
      <c r="N820" s="2"/>
      <c r="O820" s="6"/>
      <c r="P820" s="2"/>
      <c r="Q820" s="2"/>
      <c r="R820" s="6"/>
      <c r="S820" s="2"/>
      <c r="T820" s="2"/>
      <c r="U820" s="2"/>
      <c r="V820" s="7"/>
      <c r="W820" s="7"/>
      <c r="X820" s="8"/>
      <c r="Y820" s="8"/>
      <c r="Z820" s="8"/>
      <c r="AA820" s="8"/>
      <c r="AB820" s="8"/>
      <c r="AC820" s="7"/>
      <c r="AD820" s="8"/>
      <c r="AE820" s="8"/>
      <c r="AF820" s="7"/>
      <c r="AG820" s="8"/>
      <c r="AH820" s="8"/>
      <c r="AI820" s="8"/>
      <c r="AJ820" s="8"/>
      <c r="AK820" s="8"/>
      <c r="AL820" s="8"/>
      <c r="AM820" s="7"/>
      <c r="AN820" s="8"/>
      <c r="AO820" s="8"/>
      <c r="AP820" s="8"/>
      <c r="AQ820" s="7"/>
      <c r="AR820" s="8"/>
      <c r="AS820" s="8"/>
      <c r="AT820" s="8"/>
      <c r="AU820" s="8"/>
      <c r="AV820" s="8"/>
      <c r="AW820" s="8"/>
      <c r="AX820" s="7"/>
      <c r="AY820" s="8"/>
      <c r="AZ820" s="8"/>
      <c r="BA820" s="8"/>
      <c r="BB820" s="8"/>
      <c r="BC820" s="8"/>
      <c r="BD820" s="8"/>
      <c r="BE820" s="8"/>
      <c r="BF820" s="8"/>
      <c r="BG820" s="8"/>
      <c r="BH820" s="8"/>
      <c r="BI820" s="8"/>
      <c r="BJ820" s="8"/>
      <c r="BK820" s="8"/>
      <c r="BL820" s="8"/>
      <c r="BM820" s="8"/>
      <c r="BN820" s="8"/>
      <c r="BO820" s="8"/>
      <c r="BP820" s="7"/>
      <c r="BQ820" s="8"/>
      <c r="BR820" s="8"/>
      <c r="BS820" s="7"/>
      <c r="BT820" s="8"/>
      <c r="BU820" s="8"/>
      <c r="BV820" s="2"/>
      <c r="BW820" s="2"/>
      <c r="BX820" s="2"/>
      <c r="BY820" s="2"/>
      <c r="BZ820" s="2"/>
      <c r="CA820" s="2"/>
      <c r="CB820" s="2"/>
      <c r="CC820" s="2"/>
      <c r="CD820" s="2"/>
      <c r="CE820" s="2"/>
      <c r="CF820" s="2"/>
      <c r="CG820" s="2"/>
    </row>
    <row r="821" spans="1:85" s="9" customFormat="1" x14ac:dyDescent="0.25">
      <c r="A821" s="2"/>
      <c r="B821" s="3"/>
      <c r="C821" s="4"/>
      <c r="D821" s="5"/>
      <c r="E821" s="5"/>
      <c r="F821" s="4"/>
      <c r="G821" s="6"/>
      <c r="H821" s="6"/>
      <c r="I821" s="2"/>
      <c r="J821" s="2"/>
      <c r="K821" s="2"/>
      <c r="L821" s="6"/>
      <c r="M821" s="2"/>
      <c r="N821" s="2"/>
      <c r="O821" s="6"/>
      <c r="P821" s="2"/>
      <c r="Q821" s="2"/>
      <c r="R821" s="6"/>
      <c r="S821" s="2"/>
      <c r="T821" s="2"/>
      <c r="U821" s="2"/>
      <c r="V821" s="7"/>
      <c r="W821" s="7"/>
      <c r="X821" s="8"/>
      <c r="Y821" s="8"/>
      <c r="Z821" s="8"/>
      <c r="AA821" s="8"/>
      <c r="AB821" s="8"/>
      <c r="AC821" s="7"/>
      <c r="AD821" s="8"/>
      <c r="AE821" s="8"/>
      <c r="AF821" s="7"/>
      <c r="AG821" s="8"/>
      <c r="AH821" s="8"/>
      <c r="AI821" s="8"/>
      <c r="AJ821" s="8"/>
      <c r="AK821" s="8"/>
      <c r="AL821" s="8"/>
      <c r="AM821" s="7"/>
      <c r="AN821" s="8"/>
      <c r="AO821" s="8"/>
      <c r="AP821" s="8"/>
      <c r="AQ821" s="7"/>
      <c r="AR821" s="8"/>
      <c r="AS821" s="8"/>
      <c r="AT821" s="8"/>
      <c r="AU821" s="8"/>
      <c r="AV821" s="8"/>
      <c r="AW821" s="8"/>
      <c r="AX821" s="7"/>
      <c r="AY821" s="8"/>
      <c r="AZ821" s="8"/>
      <c r="BA821" s="8"/>
      <c r="BB821" s="8"/>
      <c r="BC821" s="8"/>
      <c r="BD821" s="8"/>
      <c r="BE821" s="8"/>
      <c r="BF821" s="8"/>
      <c r="BG821" s="8"/>
      <c r="BH821" s="8"/>
      <c r="BI821" s="8"/>
      <c r="BJ821" s="8"/>
      <c r="BK821" s="8"/>
      <c r="BL821" s="8"/>
      <c r="BM821" s="8"/>
      <c r="BN821" s="8"/>
      <c r="BO821" s="8"/>
      <c r="BP821" s="7"/>
      <c r="BQ821" s="8"/>
      <c r="BR821" s="8"/>
      <c r="BS821" s="7"/>
      <c r="BT821" s="8"/>
      <c r="BU821" s="8"/>
      <c r="BV821" s="2"/>
      <c r="BW821" s="2"/>
      <c r="BX821" s="2"/>
      <c r="BY821" s="2"/>
      <c r="BZ821" s="2"/>
      <c r="CA821" s="2"/>
      <c r="CB821" s="2"/>
      <c r="CC821" s="2"/>
      <c r="CD821" s="2"/>
      <c r="CE821" s="2"/>
      <c r="CF821" s="2"/>
      <c r="CG821" s="2"/>
    </row>
    <row r="822" spans="1:85" s="9" customFormat="1" x14ac:dyDescent="0.25">
      <c r="A822" s="2"/>
      <c r="B822" s="3"/>
      <c r="C822" s="4"/>
      <c r="D822" s="5"/>
      <c r="E822" s="5"/>
      <c r="F822" s="4"/>
      <c r="G822" s="6"/>
      <c r="H822" s="6"/>
      <c r="I822" s="2"/>
      <c r="J822" s="2"/>
      <c r="K822" s="2"/>
      <c r="L822" s="6"/>
      <c r="M822" s="2"/>
      <c r="N822" s="2"/>
      <c r="O822" s="6"/>
      <c r="P822" s="2"/>
      <c r="Q822" s="2"/>
      <c r="R822" s="6"/>
      <c r="S822" s="2"/>
      <c r="T822" s="2"/>
      <c r="U822" s="2"/>
      <c r="V822" s="7"/>
      <c r="W822" s="7"/>
      <c r="X822" s="8"/>
      <c r="Y822" s="8"/>
      <c r="Z822" s="8"/>
      <c r="AA822" s="8"/>
      <c r="AB822" s="8"/>
      <c r="AC822" s="7"/>
      <c r="AD822" s="8"/>
      <c r="AE822" s="8"/>
      <c r="AF822" s="7"/>
      <c r="AG822" s="8"/>
      <c r="AH822" s="8"/>
      <c r="AI822" s="8"/>
      <c r="AJ822" s="8"/>
      <c r="AK822" s="8"/>
      <c r="AL822" s="8"/>
      <c r="AM822" s="7"/>
      <c r="AN822" s="8"/>
      <c r="AO822" s="8"/>
      <c r="AP822" s="8"/>
      <c r="AQ822" s="7"/>
      <c r="AR822" s="8"/>
      <c r="AS822" s="8"/>
      <c r="AT822" s="8"/>
      <c r="AU822" s="8"/>
      <c r="AV822" s="8"/>
      <c r="AW822" s="8"/>
      <c r="AX822" s="7"/>
      <c r="AY822" s="8"/>
      <c r="AZ822" s="8"/>
      <c r="BA822" s="8"/>
      <c r="BB822" s="8"/>
      <c r="BC822" s="8"/>
      <c r="BD822" s="8"/>
      <c r="BE822" s="8"/>
      <c r="BF822" s="8"/>
      <c r="BG822" s="8"/>
      <c r="BH822" s="8"/>
      <c r="BI822" s="8"/>
      <c r="BJ822" s="8"/>
      <c r="BK822" s="8"/>
      <c r="BL822" s="8"/>
      <c r="BM822" s="8"/>
      <c r="BN822" s="8"/>
      <c r="BO822" s="8"/>
      <c r="BP822" s="7"/>
      <c r="BQ822" s="8"/>
      <c r="BR822" s="8"/>
      <c r="BS822" s="7"/>
      <c r="BT822" s="8"/>
      <c r="BU822" s="8"/>
      <c r="BV822" s="2"/>
      <c r="BW822" s="2"/>
      <c r="BX822" s="2"/>
      <c r="BY822" s="2"/>
      <c r="BZ822" s="2"/>
      <c r="CA822" s="2"/>
      <c r="CB822" s="2"/>
      <c r="CC822" s="2"/>
      <c r="CD822" s="2"/>
      <c r="CE822" s="2"/>
      <c r="CF822" s="2"/>
      <c r="CG822" s="2"/>
    </row>
    <row r="823" spans="1:85" s="9" customFormat="1" x14ac:dyDescent="0.25">
      <c r="A823" s="2"/>
      <c r="B823" s="3"/>
      <c r="C823" s="4"/>
      <c r="D823" s="5"/>
      <c r="E823" s="5"/>
      <c r="F823" s="4"/>
      <c r="G823" s="6"/>
      <c r="H823" s="6"/>
      <c r="I823" s="2"/>
      <c r="J823" s="2"/>
      <c r="K823" s="2"/>
      <c r="L823" s="6"/>
      <c r="M823" s="2"/>
      <c r="N823" s="2"/>
      <c r="O823" s="6"/>
      <c r="P823" s="2"/>
      <c r="Q823" s="2"/>
      <c r="R823" s="6"/>
      <c r="S823" s="2"/>
      <c r="T823" s="2"/>
      <c r="U823" s="2"/>
      <c r="V823" s="7"/>
      <c r="W823" s="7"/>
      <c r="X823" s="8"/>
      <c r="Y823" s="8"/>
      <c r="Z823" s="8"/>
      <c r="AA823" s="8"/>
      <c r="AB823" s="8"/>
      <c r="AC823" s="7"/>
      <c r="AD823" s="8"/>
      <c r="AE823" s="8"/>
      <c r="AF823" s="7"/>
      <c r="AG823" s="8"/>
      <c r="AH823" s="8"/>
      <c r="AI823" s="8"/>
      <c r="AJ823" s="8"/>
      <c r="AK823" s="8"/>
      <c r="AL823" s="8"/>
      <c r="AM823" s="7"/>
      <c r="AN823" s="8"/>
      <c r="AO823" s="8"/>
      <c r="AP823" s="8"/>
      <c r="AQ823" s="7"/>
      <c r="AR823" s="8"/>
      <c r="AS823" s="8"/>
      <c r="AT823" s="8"/>
      <c r="AU823" s="8"/>
      <c r="AV823" s="8"/>
      <c r="AW823" s="8"/>
      <c r="AX823" s="7"/>
      <c r="AY823" s="8"/>
      <c r="AZ823" s="8"/>
      <c r="BA823" s="8"/>
      <c r="BB823" s="8"/>
      <c r="BC823" s="8"/>
      <c r="BD823" s="8"/>
      <c r="BE823" s="8"/>
      <c r="BF823" s="8"/>
      <c r="BG823" s="8"/>
      <c r="BH823" s="8"/>
      <c r="BI823" s="8"/>
      <c r="BJ823" s="8"/>
      <c r="BK823" s="8"/>
      <c r="BL823" s="8"/>
      <c r="BM823" s="8"/>
      <c r="BN823" s="8"/>
      <c r="BO823" s="8"/>
      <c r="BP823" s="7"/>
      <c r="BQ823" s="8"/>
      <c r="BR823" s="8"/>
      <c r="BS823" s="7"/>
      <c r="BT823" s="8"/>
      <c r="BU823" s="8"/>
      <c r="BV823" s="2"/>
      <c r="BW823" s="2"/>
      <c r="BX823" s="2"/>
      <c r="BY823" s="2"/>
      <c r="BZ823" s="2"/>
      <c r="CA823" s="2"/>
      <c r="CB823" s="2"/>
      <c r="CC823" s="2"/>
      <c r="CD823" s="2"/>
      <c r="CE823" s="2"/>
      <c r="CF823" s="2"/>
      <c r="CG823" s="2"/>
    </row>
    <row r="824" spans="1:85" s="9" customFormat="1" x14ac:dyDescent="0.25">
      <c r="A824" s="2"/>
      <c r="B824" s="3"/>
      <c r="C824" s="4"/>
      <c r="D824" s="5"/>
      <c r="E824" s="5"/>
      <c r="F824" s="4"/>
      <c r="G824" s="6"/>
      <c r="H824" s="6"/>
      <c r="I824" s="2"/>
      <c r="J824" s="2"/>
      <c r="K824" s="2"/>
      <c r="L824" s="6"/>
      <c r="M824" s="2"/>
      <c r="N824" s="2"/>
      <c r="O824" s="6"/>
      <c r="P824" s="2"/>
      <c r="Q824" s="2"/>
      <c r="R824" s="6"/>
      <c r="S824" s="2"/>
      <c r="T824" s="2"/>
      <c r="U824" s="2"/>
      <c r="V824" s="7"/>
      <c r="W824" s="7"/>
      <c r="X824" s="8"/>
      <c r="Y824" s="8"/>
      <c r="Z824" s="8"/>
      <c r="AA824" s="8"/>
      <c r="AB824" s="8"/>
      <c r="AC824" s="7"/>
      <c r="AD824" s="8"/>
      <c r="AE824" s="8"/>
      <c r="AF824" s="7"/>
      <c r="AG824" s="8"/>
      <c r="AH824" s="8"/>
      <c r="AI824" s="8"/>
      <c r="AJ824" s="8"/>
      <c r="AK824" s="8"/>
      <c r="AL824" s="8"/>
      <c r="AM824" s="7"/>
      <c r="AN824" s="8"/>
      <c r="AO824" s="8"/>
      <c r="AP824" s="8"/>
      <c r="AQ824" s="7"/>
      <c r="AR824" s="8"/>
      <c r="AS824" s="8"/>
      <c r="AT824" s="8"/>
      <c r="AU824" s="8"/>
      <c r="AV824" s="8"/>
      <c r="AW824" s="8"/>
      <c r="AX824" s="7"/>
      <c r="AY824" s="8"/>
      <c r="AZ824" s="8"/>
      <c r="BA824" s="8"/>
      <c r="BB824" s="8"/>
      <c r="BC824" s="8"/>
      <c r="BD824" s="8"/>
      <c r="BE824" s="8"/>
      <c r="BF824" s="8"/>
      <c r="BG824" s="8"/>
      <c r="BH824" s="8"/>
      <c r="BI824" s="8"/>
      <c r="BJ824" s="8"/>
      <c r="BK824" s="8"/>
      <c r="BL824" s="8"/>
      <c r="BM824" s="8"/>
      <c r="BN824" s="8"/>
      <c r="BO824" s="8"/>
      <c r="BP824" s="7"/>
      <c r="BQ824" s="8"/>
      <c r="BR824" s="8"/>
      <c r="BS824" s="7"/>
      <c r="BT824" s="8"/>
      <c r="BU824" s="8"/>
      <c r="BV824" s="2"/>
      <c r="BW824" s="2"/>
      <c r="BX824" s="2"/>
      <c r="BY824" s="2"/>
      <c r="BZ824" s="2"/>
      <c r="CA824" s="2"/>
      <c r="CB824" s="2"/>
      <c r="CC824" s="2"/>
      <c r="CD824" s="2"/>
      <c r="CE824" s="2"/>
      <c r="CF824" s="2"/>
      <c r="CG824" s="2"/>
    </row>
    <row r="825" spans="1:85" s="9" customFormat="1" x14ac:dyDescent="0.25">
      <c r="A825" s="2"/>
      <c r="B825" s="3"/>
      <c r="C825" s="4"/>
      <c r="D825" s="5"/>
      <c r="E825" s="5"/>
      <c r="F825" s="4"/>
      <c r="G825" s="6"/>
      <c r="H825" s="6"/>
      <c r="I825" s="2"/>
      <c r="J825" s="2"/>
      <c r="K825" s="2"/>
      <c r="L825" s="6"/>
      <c r="M825" s="2"/>
      <c r="N825" s="2"/>
      <c r="O825" s="6"/>
      <c r="P825" s="2"/>
      <c r="Q825" s="2"/>
      <c r="R825" s="6"/>
      <c r="S825" s="2"/>
      <c r="T825" s="2"/>
      <c r="U825" s="2"/>
      <c r="V825" s="7"/>
      <c r="W825" s="7"/>
      <c r="X825" s="8"/>
      <c r="Y825" s="8"/>
      <c r="Z825" s="8"/>
      <c r="AA825" s="8"/>
      <c r="AB825" s="8"/>
      <c r="AC825" s="7"/>
      <c r="AD825" s="8"/>
      <c r="AE825" s="8"/>
      <c r="AF825" s="7"/>
      <c r="AG825" s="8"/>
      <c r="AH825" s="8"/>
      <c r="AI825" s="8"/>
      <c r="AJ825" s="8"/>
      <c r="AK825" s="8"/>
      <c r="AL825" s="8"/>
      <c r="AM825" s="7"/>
      <c r="AN825" s="8"/>
      <c r="AO825" s="8"/>
      <c r="AP825" s="8"/>
      <c r="AQ825" s="7"/>
      <c r="AR825" s="8"/>
      <c r="AS825" s="8"/>
      <c r="AT825" s="8"/>
      <c r="AU825" s="8"/>
      <c r="AV825" s="8"/>
      <c r="AW825" s="8"/>
      <c r="AX825" s="7"/>
      <c r="AY825" s="8"/>
      <c r="AZ825" s="8"/>
      <c r="BA825" s="8"/>
      <c r="BB825" s="8"/>
      <c r="BC825" s="8"/>
      <c r="BD825" s="8"/>
      <c r="BE825" s="8"/>
      <c r="BF825" s="8"/>
      <c r="BG825" s="8"/>
      <c r="BH825" s="8"/>
      <c r="BI825" s="8"/>
      <c r="BJ825" s="8"/>
      <c r="BK825" s="8"/>
      <c r="BL825" s="8"/>
      <c r="BM825" s="8"/>
      <c r="BN825" s="8"/>
      <c r="BO825" s="8"/>
      <c r="BP825" s="7"/>
      <c r="BQ825" s="8"/>
      <c r="BR825" s="8"/>
      <c r="BS825" s="7"/>
      <c r="BT825" s="8"/>
      <c r="BU825" s="8"/>
      <c r="BV825" s="2"/>
      <c r="BW825" s="2"/>
      <c r="BX825" s="2"/>
      <c r="BY825" s="2"/>
      <c r="BZ825" s="2"/>
      <c r="CA825" s="2"/>
      <c r="CB825" s="2"/>
      <c r="CC825" s="2"/>
      <c r="CD825" s="2"/>
      <c r="CE825" s="2"/>
      <c r="CF825" s="2"/>
      <c r="CG825" s="2"/>
    </row>
    <row r="826" spans="1:85" s="9" customFormat="1" x14ac:dyDescent="0.25">
      <c r="A826" s="2"/>
      <c r="B826" s="3"/>
      <c r="C826" s="4"/>
      <c r="D826" s="5"/>
      <c r="E826" s="5"/>
      <c r="F826" s="4"/>
      <c r="G826" s="6"/>
      <c r="H826" s="6"/>
      <c r="I826" s="2"/>
      <c r="J826" s="2"/>
      <c r="K826" s="2"/>
      <c r="L826" s="6"/>
      <c r="M826" s="2"/>
      <c r="N826" s="2"/>
      <c r="O826" s="6"/>
      <c r="P826" s="2"/>
      <c r="Q826" s="2"/>
      <c r="R826" s="6"/>
      <c r="S826" s="2"/>
      <c r="T826" s="2"/>
      <c r="U826" s="2"/>
      <c r="V826" s="7"/>
      <c r="W826" s="7"/>
      <c r="X826" s="8"/>
      <c r="Y826" s="8"/>
      <c r="Z826" s="8"/>
      <c r="AA826" s="8"/>
      <c r="AB826" s="8"/>
      <c r="AC826" s="7"/>
      <c r="AD826" s="8"/>
      <c r="AE826" s="8"/>
      <c r="AF826" s="7"/>
      <c r="AG826" s="8"/>
      <c r="AH826" s="8"/>
      <c r="AI826" s="8"/>
      <c r="AJ826" s="8"/>
      <c r="AK826" s="8"/>
      <c r="AL826" s="8"/>
      <c r="AM826" s="7"/>
      <c r="AN826" s="8"/>
      <c r="AO826" s="8"/>
      <c r="AP826" s="8"/>
      <c r="AQ826" s="7"/>
      <c r="AR826" s="8"/>
      <c r="AS826" s="8"/>
      <c r="AT826" s="8"/>
      <c r="AU826" s="8"/>
      <c r="AV826" s="8"/>
      <c r="AW826" s="8"/>
      <c r="AX826" s="7"/>
      <c r="AY826" s="8"/>
      <c r="AZ826" s="8"/>
      <c r="BA826" s="8"/>
      <c r="BB826" s="8"/>
      <c r="BC826" s="8"/>
      <c r="BD826" s="8"/>
      <c r="BE826" s="8"/>
      <c r="BF826" s="8"/>
      <c r="BG826" s="8"/>
      <c r="BH826" s="8"/>
      <c r="BI826" s="8"/>
      <c r="BJ826" s="8"/>
      <c r="BK826" s="8"/>
      <c r="BL826" s="8"/>
      <c r="BM826" s="8"/>
      <c r="BN826" s="8"/>
      <c r="BO826" s="8"/>
      <c r="BP826" s="7"/>
      <c r="BQ826" s="8"/>
      <c r="BR826" s="8"/>
      <c r="BS826" s="7"/>
      <c r="BT826" s="8"/>
      <c r="BU826" s="8"/>
      <c r="BV826" s="2"/>
      <c r="BW826" s="2"/>
      <c r="BX826" s="2"/>
      <c r="BY826" s="2"/>
      <c r="BZ826" s="2"/>
      <c r="CA826" s="2"/>
      <c r="CB826" s="2"/>
      <c r="CC826" s="2"/>
      <c r="CD826" s="2"/>
      <c r="CE826" s="2"/>
      <c r="CF826" s="2"/>
      <c r="CG826" s="2"/>
    </row>
    <row r="827" spans="1:85" s="9" customFormat="1" x14ac:dyDescent="0.25">
      <c r="A827" s="2"/>
      <c r="B827" s="3"/>
      <c r="C827" s="4"/>
      <c r="D827" s="5"/>
      <c r="E827" s="5"/>
      <c r="F827" s="4"/>
      <c r="G827" s="6"/>
      <c r="H827" s="6"/>
      <c r="I827" s="2"/>
      <c r="J827" s="2"/>
      <c r="K827" s="2"/>
      <c r="L827" s="6"/>
      <c r="M827" s="2"/>
      <c r="N827" s="2"/>
      <c r="O827" s="6"/>
      <c r="P827" s="2"/>
      <c r="Q827" s="2"/>
      <c r="R827" s="6"/>
      <c r="S827" s="2"/>
      <c r="T827" s="2"/>
      <c r="U827" s="2"/>
      <c r="V827" s="7"/>
      <c r="W827" s="7"/>
      <c r="X827" s="8"/>
      <c r="Y827" s="8"/>
      <c r="Z827" s="8"/>
      <c r="AA827" s="8"/>
      <c r="AB827" s="8"/>
      <c r="AC827" s="7"/>
      <c r="AD827" s="8"/>
      <c r="AE827" s="8"/>
      <c r="AF827" s="7"/>
      <c r="AG827" s="8"/>
      <c r="AH827" s="8"/>
      <c r="AI827" s="8"/>
      <c r="AJ827" s="8"/>
      <c r="AK827" s="8"/>
      <c r="AL827" s="8"/>
      <c r="AM827" s="7"/>
      <c r="AN827" s="8"/>
      <c r="AO827" s="8"/>
      <c r="AP827" s="8"/>
      <c r="AQ827" s="7"/>
      <c r="AR827" s="8"/>
      <c r="AS827" s="8"/>
      <c r="AT827" s="8"/>
      <c r="AU827" s="8"/>
      <c r="AV827" s="8"/>
      <c r="AW827" s="8"/>
      <c r="AX827" s="7"/>
      <c r="AY827" s="8"/>
      <c r="AZ827" s="8"/>
      <c r="BA827" s="8"/>
      <c r="BB827" s="8"/>
      <c r="BC827" s="8"/>
      <c r="BD827" s="8"/>
      <c r="BE827" s="8"/>
      <c r="BF827" s="8"/>
      <c r="BG827" s="8"/>
      <c r="BH827" s="8"/>
      <c r="BI827" s="8"/>
      <c r="BJ827" s="8"/>
      <c r="BK827" s="8"/>
      <c r="BL827" s="8"/>
      <c r="BM827" s="8"/>
      <c r="BN827" s="8"/>
      <c r="BO827" s="8"/>
      <c r="BP827" s="7"/>
      <c r="BQ827" s="8"/>
      <c r="BR827" s="8"/>
      <c r="BS827" s="7"/>
      <c r="BT827" s="8"/>
      <c r="BU827" s="8"/>
      <c r="BV827" s="2"/>
      <c r="BW827" s="2"/>
      <c r="BX827" s="2"/>
      <c r="BY827" s="2"/>
      <c r="BZ827" s="2"/>
      <c r="CA827" s="2"/>
      <c r="CB827" s="2"/>
      <c r="CC827" s="2"/>
      <c r="CD827" s="2"/>
      <c r="CE827" s="2"/>
      <c r="CF827" s="2"/>
      <c r="CG827" s="2"/>
    </row>
    <row r="828" spans="1:85" s="9" customFormat="1" x14ac:dyDescent="0.25">
      <c r="A828" s="2"/>
      <c r="B828" s="3"/>
      <c r="C828" s="4"/>
      <c r="D828" s="5"/>
      <c r="E828" s="5"/>
      <c r="F828" s="4"/>
      <c r="G828" s="6"/>
      <c r="H828" s="6"/>
      <c r="I828" s="2"/>
      <c r="J828" s="2"/>
      <c r="K828" s="2"/>
      <c r="L828" s="6"/>
      <c r="M828" s="2"/>
      <c r="N828" s="2"/>
      <c r="O828" s="6"/>
      <c r="P828" s="2"/>
      <c r="Q828" s="2"/>
      <c r="R828" s="6"/>
      <c r="S828" s="2"/>
      <c r="T828" s="2"/>
      <c r="U828" s="2"/>
      <c r="V828" s="7"/>
      <c r="W828" s="7"/>
      <c r="X828" s="8"/>
      <c r="Y828" s="8"/>
      <c r="Z828" s="8"/>
      <c r="AA828" s="8"/>
      <c r="AB828" s="8"/>
      <c r="AC828" s="7"/>
      <c r="AD828" s="8"/>
      <c r="AE828" s="8"/>
      <c r="AF828" s="7"/>
      <c r="AG828" s="8"/>
      <c r="AH828" s="8"/>
      <c r="AI828" s="8"/>
      <c r="AJ828" s="8"/>
      <c r="AK828" s="8"/>
      <c r="AL828" s="8"/>
      <c r="AM828" s="7"/>
      <c r="AN828" s="8"/>
      <c r="AO828" s="8"/>
      <c r="AP828" s="8"/>
      <c r="AQ828" s="7"/>
      <c r="AR828" s="8"/>
      <c r="AS828" s="8"/>
      <c r="AT828" s="8"/>
      <c r="AU828" s="8"/>
      <c r="AV828" s="8"/>
      <c r="AW828" s="8"/>
      <c r="AX828" s="7"/>
      <c r="AY828" s="8"/>
      <c r="AZ828" s="8"/>
      <c r="BA828" s="8"/>
      <c r="BB828" s="8"/>
      <c r="BC828" s="8"/>
      <c r="BD828" s="8"/>
      <c r="BE828" s="8"/>
      <c r="BF828" s="8"/>
      <c r="BG828" s="8"/>
      <c r="BH828" s="8"/>
      <c r="BI828" s="8"/>
      <c r="BJ828" s="8"/>
      <c r="BK828" s="8"/>
      <c r="BL828" s="8"/>
      <c r="BM828" s="8"/>
      <c r="BN828" s="8"/>
      <c r="BO828" s="8"/>
      <c r="BP828" s="7"/>
      <c r="BQ828" s="8"/>
      <c r="BR828" s="8"/>
      <c r="BS828" s="7"/>
      <c r="BT828" s="8"/>
      <c r="BU828" s="8"/>
      <c r="BV828" s="2"/>
      <c r="BW828" s="2"/>
      <c r="BX828" s="2"/>
      <c r="BY828" s="2"/>
      <c r="BZ828" s="2"/>
      <c r="CA828" s="2"/>
      <c r="CB828" s="2"/>
      <c r="CC828" s="2"/>
      <c r="CD828" s="2"/>
      <c r="CE828" s="2"/>
      <c r="CF828" s="2"/>
      <c r="CG828" s="2"/>
    </row>
    <row r="829" spans="1:85" s="9" customFormat="1" x14ac:dyDescent="0.25">
      <c r="A829" s="2"/>
      <c r="B829" s="3"/>
      <c r="C829" s="4"/>
      <c r="D829" s="5"/>
      <c r="E829" s="5"/>
      <c r="F829" s="4"/>
      <c r="G829" s="6"/>
      <c r="H829" s="6"/>
      <c r="I829" s="2"/>
      <c r="J829" s="2"/>
      <c r="K829" s="2"/>
      <c r="L829" s="6"/>
      <c r="M829" s="2"/>
      <c r="N829" s="2"/>
      <c r="O829" s="6"/>
      <c r="P829" s="2"/>
      <c r="Q829" s="2"/>
      <c r="R829" s="6"/>
      <c r="S829" s="2"/>
      <c r="T829" s="2"/>
      <c r="U829" s="2"/>
      <c r="V829" s="7"/>
      <c r="W829" s="7"/>
      <c r="X829" s="8"/>
      <c r="Y829" s="8"/>
      <c r="Z829" s="8"/>
      <c r="AA829" s="8"/>
      <c r="AB829" s="8"/>
      <c r="AC829" s="7"/>
      <c r="AD829" s="8"/>
      <c r="AE829" s="8"/>
      <c r="AF829" s="7"/>
      <c r="AG829" s="8"/>
      <c r="AH829" s="8"/>
      <c r="AI829" s="8"/>
      <c r="AJ829" s="8"/>
      <c r="AK829" s="8"/>
      <c r="AL829" s="8"/>
      <c r="AM829" s="7"/>
      <c r="AN829" s="8"/>
      <c r="AO829" s="8"/>
      <c r="AP829" s="8"/>
      <c r="AQ829" s="7"/>
      <c r="AR829" s="8"/>
      <c r="AS829" s="8"/>
      <c r="AT829" s="8"/>
      <c r="AU829" s="8"/>
      <c r="AV829" s="8"/>
      <c r="AW829" s="8"/>
      <c r="AX829" s="7"/>
      <c r="AY829" s="8"/>
      <c r="AZ829" s="8"/>
      <c r="BA829" s="8"/>
      <c r="BB829" s="8"/>
      <c r="BC829" s="8"/>
      <c r="BD829" s="8"/>
      <c r="BE829" s="8"/>
      <c r="BF829" s="8"/>
      <c r="BG829" s="8"/>
      <c r="BH829" s="8"/>
      <c r="BI829" s="8"/>
      <c r="BJ829" s="8"/>
      <c r="BK829" s="8"/>
      <c r="BL829" s="8"/>
      <c r="BM829" s="8"/>
      <c r="BN829" s="8"/>
      <c r="BO829" s="8"/>
      <c r="BP829" s="7"/>
      <c r="BQ829" s="8"/>
      <c r="BR829" s="8"/>
      <c r="BS829" s="7"/>
      <c r="BT829" s="8"/>
      <c r="BU829" s="8"/>
      <c r="BV829" s="2"/>
      <c r="BW829" s="2"/>
      <c r="BX829" s="2"/>
      <c r="BY829" s="2"/>
      <c r="BZ829" s="2"/>
      <c r="CA829" s="2"/>
      <c r="CB829" s="2"/>
      <c r="CC829" s="2"/>
      <c r="CD829" s="2"/>
      <c r="CE829" s="2"/>
      <c r="CF829" s="2"/>
      <c r="CG829" s="2"/>
    </row>
    <row r="830" spans="1:85" s="9" customFormat="1" x14ac:dyDescent="0.25">
      <c r="A830" s="2"/>
      <c r="B830" s="3"/>
      <c r="C830" s="4"/>
      <c r="D830" s="5"/>
      <c r="E830" s="5"/>
      <c r="F830" s="4"/>
      <c r="G830" s="6"/>
      <c r="H830" s="6"/>
      <c r="I830" s="2"/>
      <c r="J830" s="2"/>
      <c r="K830" s="2"/>
      <c r="L830" s="6"/>
      <c r="M830" s="2"/>
      <c r="N830" s="2"/>
      <c r="O830" s="6"/>
      <c r="P830" s="2"/>
      <c r="Q830" s="2"/>
      <c r="R830" s="6"/>
      <c r="S830" s="2"/>
      <c r="T830" s="2"/>
      <c r="U830" s="2"/>
      <c r="V830" s="7"/>
      <c r="W830" s="7"/>
      <c r="X830" s="8"/>
      <c r="Y830" s="8"/>
      <c r="Z830" s="8"/>
      <c r="AA830" s="8"/>
      <c r="AB830" s="8"/>
      <c r="AC830" s="7"/>
      <c r="AD830" s="8"/>
      <c r="AE830" s="8"/>
      <c r="AF830" s="7"/>
      <c r="AG830" s="8"/>
      <c r="AH830" s="8"/>
      <c r="AI830" s="8"/>
      <c r="AJ830" s="8"/>
      <c r="AK830" s="8"/>
      <c r="AL830" s="8"/>
      <c r="AM830" s="7"/>
      <c r="AN830" s="8"/>
      <c r="AO830" s="8"/>
      <c r="AP830" s="8"/>
      <c r="AQ830" s="7"/>
      <c r="AR830" s="8"/>
      <c r="AS830" s="8"/>
      <c r="AT830" s="8"/>
      <c r="AU830" s="8"/>
      <c r="AV830" s="8"/>
      <c r="AW830" s="8"/>
      <c r="AX830" s="7"/>
      <c r="AY830" s="8"/>
      <c r="AZ830" s="8"/>
      <c r="BA830" s="8"/>
      <c r="BB830" s="8"/>
      <c r="BC830" s="8"/>
      <c r="BD830" s="8"/>
      <c r="BE830" s="8"/>
      <c r="BF830" s="8"/>
      <c r="BG830" s="8"/>
      <c r="BH830" s="8"/>
      <c r="BI830" s="8"/>
      <c r="BJ830" s="8"/>
      <c r="BK830" s="8"/>
      <c r="BL830" s="8"/>
      <c r="BM830" s="8"/>
      <c r="BN830" s="8"/>
      <c r="BO830" s="8"/>
      <c r="BP830" s="7"/>
      <c r="BQ830" s="8"/>
      <c r="BR830" s="8"/>
      <c r="BS830" s="7"/>
      <c r="BT830" s="8"/>
      <c r="BU830" s="8"/>
      <c r="BV830" s="2"/>
      <c r="BW830" s="2"/>
      <c r="BX830" s="2"/>
      <c r="BY830" s="2"/>
      <c r="BZ830" s="2"/>
      <c r="CA830" s="2"/>
      <c r="CB830" s="2"/>
      <c r="CC830" s="2"/>
      <c r="CD830" s="2"/>
      <c r="CE830" s="2"/>
      <c r="CF830" s="2"/>
      <c r="CG830" s="2"/>
    </row>
    <row r="831" spans="1:85" s="9" customFormat="1" x14ac:dyDescent="0.25">
      <c r="A831" s="2"/>
      <c r="B831" s="3"/>
      <c r="C831" s="4"/>
      <c r="D831" s="5"/>
      <c r="E831" s="5"/>
      <c r="F831" s="4"/>
      <c r="G831" s="6"/>
      <c r="H831" s="6"/>
      <c r="I831" s="2"/>
      <c r="J831" s="2"/>
      <c r="K831" s="2"/>
      <c r="L831" s="6"/>
      <c r="M831" s="2"/>
      <c r="N831" s="2"/>
      <c r="O831" s="6"/>
      <c r="P831" s="2"/>
      <c r="Q831" s="2"/>
      <c r="R831" s="6"/>
      <c r="S831" s="2"/>
      <c r="T831" s="2"/>
      <c r="U831" s="2"/>
      <c r="V831" s="7"/>
      <c r="W831" s="7"/>
      <c r="X831" s="8"/>
      <c r="Y831" s="8"/>
      <c r="Z831" s="8"/>
      <c r="AA831" s="8"/>
      <c r="AB831" s="8"/>
      <c r="AC831" s="7"/>
      <c r="AD831" s="8"/>
      <c r="AE831" s="8"/>
      <c r="AF831" s="7"/>
      <c r="AG831" s="8"/>
      <c r="AH831" s="8"/>
      <c r="AI831" s="8"/>
      <c r="AJ831" s="8"/>
      <c r="AK831" s="8"/>
      <c r="AL831" s="8"/>
      <c r="AM831" s="7"/>
      <c r="AN831" s="8"/>
      <c r="AO831" s="8"/>
      <c r="AP831" s="8"/>
      <c r="AQ831" s="7"/>
      <c r="AR831" s="8"/>
      <c r="AS831" s="8"/>
      <c r="AT831" s="8"/>
      <c r="AU831" s="8"/>
      <c r="AV831" s="8"/>
      <c r="AW831" s="8"/>
      <c r="AX831" s="7"/>
      <c r="AY831" s="8"/>
      <c r="AZ831" s="8"/>
      <c r="BA831" s="8"/>
      <c r="BB831" s="8"/>
      <c r="BC831" s="8"/>
      <c r="BD831" s="8"/>
      <c r="BE831" s="8"/>
      <c r="BF831" s="8"/>
      <c r="BG831" s="8"/>
      <c r="BH831" s="8"/>
      <c r="BI831" s="8"/>
      <c r="BJ831" s="8"/>
      <c r="BK831" s="8"/>
      <c r="BL831" s="8"/>
      <c r="BM831" s="8"/>
      <c r="BN831" s="8"/>
      <c r="BO831" s="8"/>
      <c r="BP831" s="7"/>
      <c r="BQ831" s="8"/>
      <c r="BR831" s="8"/>
      <c r="BS831" s="7"/>
      <c r="BT831" s="8"/>
      <c r="BU831" s="8"/>
      <c r="BV831" s="2"/>
      <c r="BW831" s="2"/>
      <c r="BX831" s="2"/>
      <c r="BY831" s="2"/>
      <c r="BZ831" s="2"/>
      <c r="CA831" s="2"/>
      <c r="CB831" s="2"/>
      <c r="CC831" s="2"/>
      <c r="CD831" s="2"/>
      <c r="CE831" s="2"/>
      <c r="CF831" s="2"/>
      <c r="CG831" s="2"/>
    </row>
    <row r="832" spans="1:85" s="9" customFormat="1" x14ac:dyDescent="0.25">
      <c r="A832" s="2"/>
      <c r="B832" s="3"/>
      <c r="C832" s="4"/>
      <c r="D832" s="5"/>
      <c r="E832" s="5"/>
      <c r="F832" s="4"/>
      <c r="G832" s="6"/>
      <c r="H832" s="6"/>
      <c r="I832" s="2"/>
      <c r="J832" s="2"/>
      <c r="K832" s="2"/>
      <c r="L832" s="6"/>
      <c r="M832" s="2"/>
      <c r="N832" s="2"/>
      <c r="O832" s="6"/>
      <c r="P832" s="2"/>
      <c r="Q832" s="2"/>
      <c r="R832" s="6"/>
      <c r="S832" s="2"/>
      <c r="T832" s="2"/>
      <c r="U832" s="2"/>
      <c r="V832" s="7"/>
      <c r="W832" s="7"/>
      <c r="X832" s="8"/>
      <c r="Y832" s="8"/>
      <c r="Z832" s="8"/>
      <c r="AA832" s="8"/>
      <c r="AB832" s="8"/>
      <c r="AC832" s="7"/>
      <c r="AD832" s="8"/>
      <c r="AE832" s="8"/>
      <c r="AF832" s="7"/>
      <c r="AG832" s="8"/>
      <c r="AH832" s="8"/>
      <c r="AI832" s="8"/>
      <c r="AJ832" s="8"/>
      <c r="AK832" s="8"/>
      <c r="AL832" s="8"/>
      <c r="AM832" s="7"/>
      <c r="AN832" s="8"/>
      <c r="AO832" s="8"/>
      <c r="AP832" s="8"/>
      <c r="AQ832" s="7"/>
      <c r="AR832" s="8"/>
      <c r="AS832" s="8"/>
      <c r="AT832" s="8"/>
      <c r="AU832" s="8"/>
      <c r="AV832" s="8"/>
      <c r="AW832" s="8"/>
      <c r="AX832" s="7"/>
      <c r="AY832" s="8"/>
      <c r="AZ832" s="8"/>
      <c r="BA832" s="8"/>
      <c r="BB832" s="8"/>
      <c r="BC832" s="8"/>
      <c r="BD832" s="8"/>
      <c r="BE832" s="8"/>
      <c r="BF832" s="8"/>
      <c r="BG832" s="8"/>
      <c r="BH832" s="8"/>
      <c r="BI832" s="8"/>
      <c r="BJ832" s="8"/>
      <c r="BK832" s="8"/>
      <c r="BL832" s="8"/>
      <c r="BM832" s="8"/>
      <c r="BN832" s="8"/>
      <c r="BO832" s="8"/>
      <c r="BP832" s="7"/>
      <c r="BQ832" s="8"/>
      <c r="BR832" s="8"/>
      <c r="BS832" s="7"/>
      <c r="BT832" s="8"/>
      <c r="BU832" s="8"/>
      <c r="BV832" s="2"/>
      <c r="BW832" s="2"/>
      <c r="BX832" s="2"/>
      <c r="BY832" s="2"/>
      <c r="BZ832" s="2"/>
      <c r="CA832" s="2"/>
      <c r="CB832" s="2"/>
      <c r="CC832" s="2"/>
      <c r="CD832" s="2"/>
      <c r="CE832" s="2"/>
      <c r="CF832" s="2"/>
      <c r="CG832" s="2"/>
    </row>
    <row r="833" spans="1:85" s="9" customFormat="1" x14ac:dyDescent="0.25">
      <c r="A833" s="2"/>
      <c r="B833" s="3"/>
      <c r="C833" s="4"/>
      <c r="D833" s="5"/>
      <c r="E833" s="5"/>
      <c r="F833" s="4"/>
      <c r="G833" s="6"/>
      <c r="H833" s="6"/>
      <c r="I833" s="2"/>
      <c r="J833" s="2"/>
      <c r="K833" s="2"/>
      <c r="L833" s="6"/>
      <c r="M833" s="2"/>
      <c r="N833" s="2"/>
      <c r="O833" s="6"/>
      <c r="P833" s="2"/>
      <c r="Q833" s="2"/>
      <c r="R833" s="6"/>
      <c r="S833" s="2"/>
      <c r="T833" s="2"/>
      <c r="U833" s="2"/>
      <c r="V833" s="7"/>
      <c r="W833" s="7"/>
      <c r="X833" s="8"/>
      <c r="Y833" s="8"/>
      <c r="Z833" s="8"/>
      <c r="AA833" s="8"/>
      <c r="AB833" s="8"/>
      <c r="AC833" s="7"/>
      <c r="AD833" s="8"/>
      <c r="AE833" s="8"/>
      <c r="AF833" s="7"/>
      <c r="AG833" s="8"/>
      <c r="AH833" s="8"/>
      <c r="AI833" s="8"/>
      <c r="AJ833" s="8"/>
      <c r="AK833" s="8"/>
      <c r="AL833" s="8"/>
      <c r="AM833" s="7"/>
      <c r="AN833" s="8"/>
      <c r="AO833" s="8"/>
      <c r="AP833" s="8"/>
      <c r="AQ833" s="7"/>
      <c r="AR833" s="8"/>
      <c r="AS833" s="8"/>
      <c r="AT833" s="8"/>
      <c r="AU833" s="8"/>
      <c r="AV833" s="8"/>
      <c r="AW833" s="8"/>
      <c r="AX833" s="7"/>
      <c r="AY833" s="8"/>
      <c r="AZ833" s="8"/>
      <c r="BA833" s="8"/>
      <c r="BB833" s="8"/>
      <c r="BC833" s="8"/>
      <c r="BD833" s="8"/>
      <c r="BE833" s="8"/>
      <c r="BF833" s="8"/>
      <c r="BG833" s="8"/>
      <c r="BH833" s="8"/>
      <c r="BI833" s="8"/>
      <c r="BJ833" s="8"/>
      <c r="BK833" s="8"/>
      <c r="BL833" s="8"/>
      <c r="BM833" s="8"/>
      <c r="BN833" s="8"/>
      <c r="BO833" s="8"/>
      <c r="BP833" s="7"/>
      <c r="BQ833" s="8"/>
      <c r="BR833" s="8"/>
      <c r="BS833" s="7"/>
      <c r="BT833" s="8"/>
      <c r="BU833" s="8"/>
      <c r="BV833" s="2"/>
      <c r="BW833" s="2"/>
      <c r="BX833" s="2"/>
      <c r="BY833" s="2"/>
      <c r="BZ833" s="2"/>
      <c r="CA833" s="2"/>
      <c r="CB833" s="2"/>
      <c r="CC833" s="2"/>
      <c r="CD833" s="2"/>
      <c r="CE833" s="2"/>
      <c r="CF833" s="2"/>
      <c r="CG833" s="2"/>
    </row>
    <row r="834" spans="1:85" s="9" customFormat="1" x14ac:dyDescent="0.25">
      <c r="A834" s="2"/>
      <c r="B834" s="3"/>
      <c r="C834" s="4"/>
      <c r="D834" s="5"/>
      <c r="E834" s="5"/>
      <c r="F834" s="4"/>
      <c r="G834" s="6"/>
      <c r="H834" s="6"/>
      <c r="I834" s="2"/>
      <c r="J834" s="2"/>
      <c r="K834" s="2"/>
      <c r="L834" s="6"/>
      <c r="M834" s="2"/>
      <c r="N834" s="2"/>
      <c r="O834" s="6"/>
      <c r="P834" s="2"/>
      <c r="Q834" s="2"/>
      <c r="R834" s="6"/>
      <c r="S834" s="2"/>
      <c r="T834" s="2"/>
      <c r="U834" s="2"/>
      <c r="V834" s="7"/>
      <c r="W834" s="7"/>
      <c r="X834" s="8"/>
      <c r="Y834" s="8"/>
      <c r="Z834" s="8"/>
      <c r="AA834" s="8"/>
      <c r="AB834" s="8"/>
      <c r="AC834" s="7"/>
      <c r="AD834" s="8"/>
      <c r="AE834" s="8"/>
      <c r="AF834" s="7"/>
      <c r="AG834" s="8"/>
      <c r="AH834" s="8"/>
      <c r="AI834" s="8"/>
      <c r="AJ834" s="8"/>
      <c r="AK834" s="8"/>
      <c r="AL834" s="8"/>
      <c r="AM834" s="7"/>
      <c r="AN834" s="8"/>
      <c r="AO834" s="8"/>
      <c r="AP834" s="8"/>
      <c r="AQ834" s="7"/>
      <c r="AR834" s="8"/>
      <c r="AS834" s="8"/>
      <c r="AT834" s="8"/>
      <c r="AU834" s="8"/>
      <c r="AV834" s="8"/>
      <c r="AW834" s="8"/>
      <c r="AX834" s="7"/>
      <c r="AY834" s="8"/>
      <c r="AZ834" s="8"/>
      <c r="BA834" s="8"/>
      <c r="BB834" s="8"/>
      <c r="BC834" s="8"/>
      <c r="BD834" s="8"/>
      <c r="BE834" s="8"/>
      <c r="BF834" s="8"/>
      <c r="BG834" s="8"/>
      <c r="BH834" s="8"/>
      <c r="BI834" s="8"/>
      <c r="BJ834" s="8"/>
      <c r="BK834" s="8"/>
      <c r="BL834" s="8"/>
      <c r="BM834" s="8"/>
      <c r="BN834" s="8"/>
      <c r="BO834" s="8"/>
      <c r="BP834" s="7"/>
      <c r="BQ834" s="8"/>
      <c r="BR834" s="8"/>
      <c r="BS834" s="7"/>
      <c r="BT834" s="8"/>
      <c r="BU834" s="8"/>
      <c r="BV834" s="2"/>
      <c r="BW834" s="2"/>
      <c r="BX834" s="2"/>
      <c r="BY834" s="2"/>
      <c r="BZ834" s="2"/>
      <c r="CA834" s="2"/>
      <c r="CB834" s="2"/>
      <c r="CC834" s="2"/>
      <c r="CD834" s="2"/>
      <c r="CE834" s="2"/>
      <c r="CF834" s="2"/>
      <c r="CG834" s="2"/>
    </row>
    <row r="835" spans="1:85" s="9" customFormat="1" x14ac:dyDescent="0.25">
      <c r="A835" s="2"/>
      <c r="B835" s="3"/>
      <c r="C835" s="4"/>
      <c r="D835" s="5"/>
      <c r="E835" s="5"/>
      <c r="F835" s="4"/>
      <c r="G835" s="6"/>
      <c r="H835" s="6"/>
      <c r="I835" s="2"/>
      <c r="J835" s="2"/>
      <c r="K835" s="2"/>
      <c r="L835" s="6"/>
      <c r="M835" s="2"/>
      <c r="N835" s="2"/>
      <c r="O835" s="6"/>
      <c r="P835" s="2"/>
      <c r="Q835" s="2"/>
      <c r="R835" s="6"/>
      <c r="S835" s="2"/>
      <c r="T835" s="2"/>
      <c r="U835" s="2"/>
      <c r="V835" s="7"/>
      <c r="W835" s="7"/>
      <c r="X835" s="8"/>
      <c r="Y835" s="8"/>
      <c r="Z835" s="8"/>
      <c r="AA835" s="8"/>
      <c r="AB835" s="8"/>
      <c r="AC835" s="7"/>
      <c r="AD835" s="8"/>
      <c r="AE835" s="8"/>
      <c r="AF835" s="7"/>
      <c r="AG835" s="8"/>
      <c r="AH835" s="8"/>
      <c r="AI835" s="8"/>
      <c r="AJ835" s="8"/>
      <c r="AK835" s="8"/>
      <c r="AL835" s="8"/>
      <c r="AM835" s="7"/>
      <c r="AN835" s="8"/>
      <c r="AO835" s="8"/>
      <c r="AP835" s="8"/>
      <c r="AQ835" s="7"/>
      <c r="AR835" s="8"/>
      <c r="AS835" s="8"/>
      <c r="AT835" s="8"/>
      <c r="AU835" s="8"/>
      <c r="AV835" s="8"/>
      <c r="AW835" s="8"/>
      <c r="AX835" s="7"/>
      <c r="AY835" s="8"/>
      <c r="AZ835" s="8"/>
      <c r="BA835" s="8"/>
      <c r="BB835" s="8"/>
      <c r="BC835" s="8"/>
      <c r="BD835" s="8"/>
      <c r="BE835" s="8"/>
      <c r="BF835" s="8"/>
      <c r="BG835" s="8"/>
      <c r="BH835" s="8"/>
      <c r="BI835" s="8"/>
      <c r="BJ835" s="8"/>
      <c r="BK835" s="8"/>
      <c r="BL835" s="8"/>
      <c r="BM835" s="8"/>
      <c r="BN835" s="8"/>
      <c r="BO835" s="8"/>
      <c r="BP835" s="7"/>
      <c r="BQ835" s="8"/>
      <c r="BR835" s="8"/>
      <c r="BS835" s="7"/>
      <c r="BT835" s="8"/>
      <c r="BU835" s="8"/>
      <c r="BV835" s="2"/>
      <c r="BW835" s="2"/>
      <c r="BX835" s="2"/>
      <c r="BY835" s="2"/>
      <c r="BZ835" s="2"/>
      <c r="CA835" s="2"/>
      <c r="CB835" s="2"/>
      <c r="CC835" s="2"/>
      <c r="CD835" s="2"/>
      <c r="CE835" s="2"/>
      <c r="CF835" s="2"/>
      <c r="CG835" s="2"/>
    </row>
    <row r="836" spans="1:85" s="9" customFormat="1" x14ac:dyDescent="0.25">
      <c r="A836" s="2"/>
      <c r="B836" s="3"/>
      <c r="C836" s="4"/>
      <c r="D836" s="5"/>
      <c r="E836" s="5"/>
      <c r="F836" s="4"/>
      <c r="G836" s="6"/>
      <c r="H836" s="6"/>
      <c r="I836" s="2"/>
      <c r="J836" s="2"/>
      <c r="K836" s="2"/>
      <c r="L836" s="6"/>
      <c r="M836" s="2"/>
      <c r="N836" s="2"/>
      <c r="O836" s="6"/>
      <c r="P836" s="2"/>
      <c r="Q836" s="2"/>
      <c r="R836" s="6"/>
      <c r="S836" s="2"/>
      <c r="T836" s="2"/>
      <c r="U836" s="2"/>
      <c r="V836" s="7"/>
      <c r="W836" s="7"/>
      <c r="X836" s="8"/>
      <c r="Y836" s="8"/>
      <c r="Z836" s="8"/>
      <c r="AA836" s="8"/>
      <c r="AB836" s="8"/>
      <c r="AC836" s="7"/>
      <c r="AD836" s="8"/>
      <c r="AE836" s="8"/>
      <c r="AF836" s="7"/>
      <c r="AG836" s="8"/>
      <c r="AH836" s="8"/>
      <c r="AI836" s="8"/>
      <c r="AJ836" s="8"/>
      <c r="AK836" s="8"/>
      <c r="AL836" s="8"/>
      <c r="AM836" s="7"/>
      <c r="AN836" s="8"/>
      <c r="AO836" s="8"/>
      <c r="AP836" s="8"/>
      <c r="AQ836" s="7"/>
      <c r="AR836" s="8"/>
      <c r="AS836" s="8"/>
      <c r="AT836" s="8"/>
      <c r="AU836" s="8"/>
      <c r="AV836" s="8"/>
      <c r="AW836" s="8"/>
      <c r="AX836" s="7"/>
      <c r="AY836" s="8"/>
      <c r="AZ836" s="8"/>
      <c r="BA836" s="8"/>
      <c r="BB836" s="8"/>
      <c r="BC836" s="8"/>
      <c r="BD836" s="8"/>
      <c r="BE836" s="8"/>
      <c r="BF836" s="8"/>
      <c r="BG836" s="8"/>
      <c r="BH836" s="8"/>
      <c r="BI836" s="8"/>
      <c r="BJ836" s="8"/>
      <c r="BK836" s="8"/>
      <c r="BL836" s="8"/>
      <c r="BM836" s="8"/>
      <c r="BN836" s="8"/>
      <c r="BO836" s="8"/>
      <c r="BP836" s="7"/>
      <c r="BQ836" s="8"/>
      <c r="BR836" s="8"/>
      <c r="BS836" s="7"/>
      <c r="BT836" s="8"/>
      <c r="BU836" s="8"/>
      <c r="BV836" s="2"/>
      <c r="BW836" s="2"/>
      <c r="BX836" s="2"/>
      <c r="BY836" s="2"/>
      <c r="BZ836" s="2"/>
      <c r="CA836" s="2"/>
      <c r="CB836" s="2"/>
      <c r="CC836" s="2"/>
      <c r="CD836" s="2"/>
      <c r="CE836" s="2"/>
      <c r="CF836" s="2"/>
      <c r="CG836" s="2"/>
    </row>
    <row r="837" spans="1:85" s="9" customFormat="1" x14ac:dyDescent="0.25">
      <c r="A837" s="2"/>
      <c r="B837" s="3"/>
      <c r="C837" s="4"/>
      <c r="D837" s="5"/>
      <c r="E837" s="5"/>
      <c r="F837" s="4"/>
      <c r="G837" s="6"/>
      <c r="H837" s="6"/>
      <c r="I837" s="2"/>
      <c r="J837" s="2"/>
      <c r="K837" s="2"/>
      <c r="L837" s="6"/>
      <c r="M837" s="2"/>
      <c r="N837" s="2"/>
      <c r="O837" s="6"/>
      <c r="P837" s="2"/>
      <c r="Q837" s="2"/>
      <c r="R837" s="6"/>
      <c r="S837" s="2"/>
      <c r="T837" s="2"/>
      <c r="U837" s="2"/>
      <c r="V837" s="7"/>
      <c r="W837" s="7"/>
      <c r="X837" s="8"/>
      <c r="Y837" s="8"/>
      <c r="Z837" s="8"/>
      <c r="AA837" s="8"/>
      <c r="AB837" s="8"/>
      <c r="AC837" s="7"/>
      <c r="AD837" s="8"/>
      <c r="AE837" s="8"/>
      <c r="AF837" s="7"/>
      <c r="AG837" s="8"/>
      <c r="AH837" s="8"/>
      <c r="AI837" s="8"/>
      <c r="AJ837" s="8"/>
      <c r="AK837" s="8"/>
      <c r="AL837" s="8"/>
      <c r="AM837" s="7"/>
      <c r="AN837" s="8"/>
      <c r="AO837" s="8"/>
      <c r="AP837" s="8"/>
      <c r="AQ837" s="7"/>
      <c r="AR837" s="8"/>
      <c r="AS837" s="8"/>
      <c r="AT837" s="8"/>
      <c r="AU837" s="8"/>
      <c r="AV837" s="8"/>
      <c r="AW837" s="8"/>
      <c r="AX837" s="7"/>
      <c r="AY837" s="8"/>
      <c r="AZ837" s="8"/>
      <c r="BA837" s="8"/>
      <c r="BB837" s="8"/>
      <c r="BC837" s="8"/>
      <c r="BD837" s="8"/>
      <c r="BE837" s="8"/>
      <c r="BF837" s="8"/>
      <c r="BG837" s="8"/>
      <c r="BH837" s="8"/>
      <c r="BI837" s="8"/>
      <c r="BJ837" s="8"/>
      <c r="BK837" s="8"/>
      <c r="BL837" s="8"/>
      <c r="BM837" s="8"/>
      <c r="BN837" s="8"/>
      <c r="BO837" s="8"/>
      <c r="BP837" s="7"/>
      <c r="BQ837" s="8"/>
      <c r="BR837" s="8"/>
      <c r="BS837" s="7"/>
      <c r="BT837" s="8"/>
      <c r="BU837" s="8"/>
      <c r="BV837" s="2"/>
      <c r="BW837" s="2"/>
      <c r="BX837" s="2"/>
      <c r="BY837" s="2"/>
      <c r="BZ837" s="2"/>
      <c r="CA837" s="2"/>
      <c r="CB837" s="2"/>
      <c r="CC837" s="2"/>
      <c r="CD837" s="2"/>
      <c r="CE837" s="2"/>
      <c r="CF837" s="2"/>
      <c r="CG837" s="2"/>
    </row>
    <row r="838" spans="1:85" s="9" customFormat="1" x14ac:dyDescent="0.25">
      <c r="A838" s="2"/>
      <c r="B838" s="3"/>
      <c r="C838" s="4"/>
      <c r="D838" s="5"/>
      <c r="E838" s="5"/>
      <c r="F838" s="4"/>
      <c r="G838" s="6"/>
      <c r="H838" s="6"/>
      <c r="I838" s="2"/>
      <c r="J838" s="2"/>
      <c r="K838" s="2"/>
      <c r="L838" s="6"/>
      <c r="M838" s="2"/>
      <c r="N838" s="2"/>
      <c r="O838" s="6"/>
      <c r="P838" s="2"/>
      <c r="Q838" s="2"/>
      <c r="R838" s="6"/>
      <c r="S838" s="2"/>
      <c r="T838" s="2"/>
      <c r="U838" s="2"/>
      <c r="V838" s="7"/>
      <c r="W838" s="7"/>
      <c r="X838" s="8"/>
      <c r="Y838" s="8"/>
      <c r="Z838" s="8"/>
      <c r="AA838" s="8"/>
      <c r="AB838" s="8"/>
      <c r="AC838" s="7"/>
      <c r="AD838" s="8"/>
      <c r="AE838" s="8"/>
      <c r="AF838" s="7"/>
      <c r="AG838" s="8"/>
      <c r="AH838" s="8"/>
      <c r="AI838" s="8"/>
      <c r="AJ838" s="8"/>
      <c r="AK838" s="8"/>
      <c r="AL838" s="8"/>
      <c r="AM838" s="7"/>
      <c r="AN838" s="8"/>
      <c r="AO838" s="8"/>
      <c r="AP838" s="8"/>
      <c r="AQ838" s="7"/>
      <c r="AR838" s="8"/>
      <c r="AS838" s="8"/>
      <c r="AT838" s="8"/>
      <c r="AU838" s="8"/>
      <c r="AV838" s="8"/>
      <c r="AW838" s="8"/>
      <c r="AX838" s="7"/>
      <c r="AY838" s="8"/>
      <c r="AZ838" s="8"/>
      <c r="BA838" s="8"/>
      <c r="BB838" s="8"/>
      <c r="BC838" s="8"/>
      <c r="BD838" s="8"/>
      <c r="BE838" s="8"/>
      <c r="BF838" s="8"/>
      <c r="BG838" s="8"/>
      <c r="BH838" s="8"/>
      <c r="BI838" s="8"/>
      <c r="BJ838" s="8"/>
      <c r="BK838" s="8"/>
      <c r="BL838" s="8"/>
      <c r="BM838" s="8"/>
      <c r="BN838" s="8"/>
      <c r="BO838" s="8"/>
      <c r="BP838" s="7"/>
      <c r="BQ838" s="8"/>
      <c r="BR838" s="8"/>
      <c r="BS838" s="7"/>
      <c r="BT838" s="8"/>
      <c r="BU838" s="8"/>
      <c r="BV838" s="2"/>
      <c r="BW838" s="2"/>
      <c r="BX838" s="2"/>
      <c r="BY838" s="2"/>
      <c r="BZ838" s="2"/>
      <c r="CA838" s="2"/>
      <c r="CB838" s="2"/>
      <c r="CC838" s="2"/>
      <c r="CD838" s="2"/>
      <c r="CE838" s="2"/>
      <c r="CF838" s="2"/>
      <c r="CG838" s="2"/>
    </row>
    <row r="839" spans="1:85" s="9" customFormat="1" x14ac:dyDescent="0.25">
      <c r="A839" s="2"/>
      <c r="B839" s="3"/>
      <c r="C839" s="4"/>
      <c r="D839" s="5"/>
      <c r="E839" s="5"/>
      <c r="F839" s="4"/>
      <c r="G839" s="6"/>
      <c r="H839" s="6"/>
      <c r="I839" s="2"/>
      <c r="J839" s="2"/>
      <c r="K839" s="2"/>
      <c r="L839" s="6"/>
      <c r="M839" s="2"/>
      <c r="N839" s="2"/>
      <c r="O839" s="6"/>
      <c r="P839" s="2"/>
      <c r="Q839" s="2"/>
      <c r="R839" s="6"/>
      <c r="S839" s="2"/>
      <c r="T839" s="2"/>
      <c r="U839" s="2"/>
      <c r="V839" s="7"/>
      <c r="W839" s="7"/>
      <c r="X839" s="8"/>
      <c r="Y839" s="8"/>
      <c r="Z839" s="8"/>
      <c r="AA839" s="8"/>
      <c r="AB839" s="8"/>
      <c r="AC839" s="7"/>
      <c r="AD839" s="8"/>
      <c r="AE839" s="8"/>
      <c r="AF839" s="7"/>
      <c r="AG839" s="8"/>
      <c r="AH839" s="8"/>
      <c r="AI839" s="8"/>
      <c r="AJ839" s="8"/>
      <c r="AK839" s="8"/>
      <c r="AL839" s="8"/>
      <c r="AM839" s="7"/>
      <c r="AN839" s="8"/>
      <c r="AO839" s="8"/>
      <c r="AP839" s="8"/>
      <c r="AQ839" s="7"/>
      <c r="AR839" s="8"/>
      <c r="AS839" s="8"/>
      <c r="AT839" s="8"/>
      <c r="AU839" s="8"/>
      <c r="AV839" s="8"/>
      <c r="AW839" s="8"/>
      <c r="AX839" s="7"/>
      <c r="AY839" s="8"/>
      <c r="AZ839" s="8"/>
      <c r="BA839" s="8"/>
      <c r="BB839" s="8"/>
      <c r="BC839" s="8"/>
      <c r="BD839" s="8"/>
      <c r="BE839" s="8"/>
      <c r="BF839" s="8"/>
      <c r="BG839" s="8"/>
      <c r="BH839" s="8"/>
      <c r="BI839" s="8"/>
      <c r="BJ839" s="8"/>
      <c r="BK839" s="8"/>
      <c r="BL839" s="8"/>
      <c r="BM839" s="8"/>
      <c r="BN839" s="8"/>
      <c r="BO839" s="8"/>
      <c r="BP839" s="7"/>
      <c r="BQ839" s="8"/>
      <c r="BR839" s="8"/>
      <c r="BS839" s="7"/>
      <c r="BT839" s="8"/>
      <c r="BU839" s="8"/>
      <c r="BV839" s="2"/>
      <c r="BW839" s="2"/>
      <c r="BX839" s="2"/>
      <c r="BY839" s="2"/>
      <c r="BZ839" s="2"/>
      <c r="CA839" s="2"/>
      <c r="CB839" s="2"/>
      <c r="CC839" s="2"/>
      <c r="CD839" s="2"/>
      <c r="CE839" s="2"/>
      <c r="CF839" s="2"/>
      <c r="CG839" s="2"/>
    </row>
    <row r="840" spans="1:85" s="9" customFormat="1" x14ac:dyDescent="0.25">
      <c r="A840" s="2"/>
      <c r="B840" s="3"/>
      <c r="C840" s="4"/>
      <c r="D840" s="5"/>
      <c r="E840" s="5"/>
      <c r="F840" s="4"/>
      <c r="G840" s="6"/>
      <c r="H840" s="6"/>
      <c r="I840" s="2"/>
      <c r="J840" s="2"/>
      <c r="K840" s="2"/>
      <c r="L840" s="6"/>
      <c r="M840" s="2"/>
      <c r="N840" s="2"/>
      <c r="O840" s="6"/>
      <c r="P840" s="2"/>
      <c r="Q840" s="2"/>
      <c r="R840" s="6"/>
      <c r="S840" s="2"/>
      <c r="T840" s="2"/>
      <c r="U840" s="2"/>
      <c r="V840" s="7"/>
      <c r="W840" s="7"/>
      <c r="X840" s="8"/>
      <c r="Y840" s="8"/>
      <c r="Z840" s="8"/>
      <c r="AA840" s="8"/>
      <c r="AB840" s="8"/>
      <c r="AC840" s="7"/>
      <c r="AD840" s="8"/>
      <c r="AE840" s="8"/>
      <c r="AF840" s="7"/>
      <c r="AG840" s="8"/>
      <c r="AH840" s="8"/>
      <c r="AI840" s="8"/>
      <c r="AJ840" s="8"/>
      <c r="AK840" s="8"/>
      <c r="AL840" s="8"/>
      <c r="AM840" s="7"/>
      <c r="AN840" s="8"/>
      <c r="AO840" s="8"/>
      <c r="AP840" s="8"/>
      <c r="AQ840" s="7"/>
      <c r="AR840" s="8"/>
      <c r="AS840" s="8"/>
      <c r="AT840" s="8"/>
      <c r="AU840" s="8"/>
      <c r="AV840" s="8"/>
      <c r="AW840" s="8"/>
      <c r="AX840" s="7"/>
      <c r="AY840" s="8"/>
      <c r="AZ840" s="8"/>
      <c r="BA840" s="8"/>
      <c r="BB840" s="8"/>
      <c r="BC840" s="8"/>
      <c r="BD840" s="8"/>
      <c r="BE840" s="8"/>
      <c r="BF840" s="8"/>
      <c r="BG840" s="8"/>
      <c r="BH840" s="8"/>
      <c r="BI840" s="8"/>
      <c r="BJ840" s="8"/>
      <c r="BK840" s="8"/>
      <c r="BL840" s="8"/>
      <c r="BM840" s="8"/>
      <c r="BN840" s="8"/>
      <c r="BO840" s="8"/>
      <c r="BP840" s="7"/>
      <c r="BQ840" s="8"/>
      <c r="BR840" s="8"/>
      <c r="BS840" s="7"/>
      <c r="BT840" s="8"/>
      <c r="BU840" s="8"/>
      <c r="BV840" s="2"/>
      <c r="BW840" s="2"/>
      <c r="BX840" s="2"/>
      <c r="BY840" s="2"/>
      <c r="BZ840" s="2"/>
      <c r="CA840" s="2"/>
      <c r="CB840" s="2"/>
      <c r="CC840" s="2"/>
      <c r="CD840" s="2"/>
      <c r="CE840" s="2"/>
      <c r="CF840" s="2"/>
      <c r="CG840" s="2"/>
    </row>
    <row r="841" spans="1:85" s="9" customFormat="1" x14ac:dyDescent="0.25">
      <c r="A841" s="2"/>
      <c r="B841" s="3"/>
      <c r="C841" s="4"/>
      <c r="D841" s="5"/>
      <c r="E841" s="5"/>
      <c r="F841" s="4"/>
      <c r="G841" s="6"/>
      <c r="H841" s="6"/>
      <c r="I841" s="2"/>
      <c r="J841" s="2"/>
      <c r="K841" s="2"/>
      <c r="L841" s="6"/>
      <c r="M841" s="2"/>
      <c r="N841" s="2"/>
      <c r="O841" s="6"/>
      <c r="P841" s="2"/>
      <c r="Q841" s="2"/>
      <c r="R841" s="6"/>
      <c r="S841" s="2"/>
      <c r="T841" s="2"/>
      <c r="U841" s="2"/>
      <c r="V841" s="7"/>
      <c r="W841" s="7"/>
      <c r="X841" s="8"/>
      <c r="Y841" s="8"/>
      <c r="Z841" s="8"/>
      <c r="AA841" s="8"/>
      <c r="AB841" s="8"/>
      <c r="AC841" s="7"/>
      <c r="AD841" s="8"/>
      <c r="AE841" s="8"/>
      <c r="AF841" s="7"/>
      <c r="AG841" s="8"/>
      <c r="AH841" s="8"/>
      <c r="AI841" s="8"/>
      <c r="AJ841" s="8"/>
      <c r="AK841" s="8"/>
      <c r="AL841" s="8"/>
      <c r="AM841" s="7"/>
      <c r="AN841" s="8"/>
      <c r="AO841" s="8"/>
      <c r="AP841" s="8"/>
      <c r="AQ841" s="7"/>
      <c r="AR841" s="8"/>
      <c r="AS841" s="8"/>
      <c r="AT841" s="8"/>
      <c r="AU841" s="8"/>
      <c r="AV841" s="8"/>
      <c r="AW841" s="8"/>
      <c r="AX841" s="7"/>
      <c r="AY841" s="8"/>
      <c r="AZ841" s="8"/>
      <c r="BA841" s="8"/>
      <c r="BB841" s="8"/>
      <c r="BC841" s="8"/>
      <c r="BD841" s="8"/>
      <c r="BE841" s="8"/>
      <c r="BF841" s="8"/>
      <c r="BG841" s="8"/>
      <c r="BH841" s="8"/>
      <c r="BI841" s="8"/>
      <c r="BJ841" s="8"/>
      <c r="BK841" s="8"/>
      <c r="BL841" s="8"/>
      <c r="BM841" s="8"/>
      <c r="BN841" s="8"/>
      <c r="BO841" s="8"/>
      <c r="BP841" s="7"/>
      <c r="BQ841" s="8"/>
      <c r="BR841" s="8"/>
      <c r="BS841" s="7"/>
      <c r="BT841" s="8"/>
      <c r="BU841" s="8"/>
      <c r="BV841" s="2"/>
      <c r="BW841" s="2"/>
      <c r="BX841" s="2"/>
      <c r="BY841" s="2"/>
      <c r="BZ841" s="2"/>
      <c r="CA841" s="2"/>
      <c r="CB841" s="2"/>
      <c r="CC841" s="2"/>
      <c r="CD841" s="2"/>
      <c r="CE841" s="2"/>
      <c r="CF841" s="2"/>
      <c r="CG841" s="2"/>
    </row>
    <row r="842" spans="1:85" s="9" customFormat="1" x14ac:dyDescent="0.25">
      <c r="A842" s="2"/>
      <c r="B842" s="3"/>
      <c r="C842" s="4"/>
      <c r="D842" s="5"/>
      <c r="E842" s="5"/>
      <c r="F842" s="4"/>
      <c r="G842" s="6"/>
      <c r="H842" s="6"/>
      <c r="I842" s="2"/>
      <c r="J842" s="2"/>
      <c r="K842" s="2"/>
      <c r="L842" s="6"/>
      <c r="M842" s="2"/>
      <c r="N842" s="2"/>
      <c r="O842" s="6"/>
      <c r="P842" s="2"/>
      <c r="Q842" s="2"/>
      <c r="R842" s="6"/>
      <c r="S842" s="2"/>
      <c r="T842" s="2"/>
      <c r="U842" s="2"/>
      <c r="V842" s="7"/>
      <c r="W842" s="7"/>
      <c r="X842" s="8"/>
      <c r="Y842" s="8"/>
      <c r="Z842" s="8"/>
      <c r="AA842" s="8"/>
      <c r="AB842" s="8"/>
      <c r="AC842" s="7"/>
      <c r="AD842" s="8"/>
      <c r="AE842" s="8"/>
      <c r="AF842" s="7"/>
      <c r="AG842" s="8"/>
      <c r="AH842" s="8"/>
      <c r="AI842" s="8"/>
      <c r="AJ842" s="8"/>
      <c r="AK842" s="8"/>
      <c r="AL842" s="8"/>
      <c r="AM842" s="7"/>
      <c r="AN842" s="8"/>
      <c r="AO842" s="8"/>
      <c r="AP842" s="8"/>
      <c r="AQ842" s="7"/>
      <c r="AR842" s="8"/>
      <c r="AS842" s="8"/>
      <c r="AT842" s="8"/>
      <c r="AU842" s="8"/>
      <c r="AV842" s="8"/>
      <c r="AW842" s="8"/>
      <c r="AX842" s="7"/>
      <c r="AY842" s="8"/>
      <c r="AZ842" s="8"/>
      <c r="BA842" s="8"/>
      <c r="BB842" s="8"/>
      <c r="BC842" s="8"/>
      <c r="BD842" s="8"/>
      <c r="BE842" s="8"/>
      <c r="BF842" s="8"/>
      <c r="BG842" s="8"/>
      <c r="BH842" s="8"/>
      <c r="BI842" s="8"/>
      <c r="BJ842" s="8"/>
      <c r="BK842" s="8"/>
      <c r="BL842" s="8"/>
      <c r="BM842" s="8"/>
      <c r="BN842" s="8"/>
      <c r="BO842" s="8"/>
      <c r="BP842" s="7"/>
      <c r="BQ842" s="8"/>
      <c r="BR842" s="8"/>
      <c r="BS842" s="7"/>
      <c r="BT842" s="8"/>
      <c r="BU842" s="8"/>
      <c r="BV842" s="2"/>
      <c r="BW842" s="2"/>
      <c r="BX842" s="2"/>
      <c r="BY842" s="2"/>
      <c r="BZ842" s="2"/>
      <c r="CA842" s="2"/>
      <c r="CB842" s="2"/>
      <c r="CC842" s="2"/>
      <c r="CD842" s="2"/>
      <c r="CE842" s="2"/>
      <c r="CF842" s="2"/>
      <c r="CG842" s="2"/>
    </row>
    <row r="843" spans="1:85" s="9" customFormat="1" x14ac:dyDescent="0.25">
      <c r="A843" s="2"/>
      <c r="B843" s="3"/>
      <c r="C843" s="4"/>
      <c r="D843" s="5"/>
      <c r="E843" s="5"/>
      <c r="F843" s="4"/>
      <c r="G843" s="6"/>
      <c r="H843" s="6"/>
      <c r="I843" s="2"/>
      <c r="J843" s="2"/>
      <c r="K843" s="2"/>
      <c r="L843" s="6"/>
      <c r="M843" s="2"/>
      <c r="N843" s="2"/>
      <c r="O843" s="6"/>
      <c r="P843" s="2"/>
      <c r="Q843" s="2"/>
      <c r="R843" s="6"/>
      <c r="S843" s="2"/>
      <c r="T843" s="2"/>
      <c r="U843" s="2"/>
      <c r="V843" s="7"/>
      <c r="W843" s="7"/>
      <c r="X843" s="8"/>
      <c r="Y843" s="8"/>
      <c r="Z843" s="8"/>
      <c r="AA843" s="8"/>
      <c r="AB843" s="8"/>
      <c r="AC843" s="7"/>
      <c r="AD843" s="8"/>
      <c r="AE843" s="8"/>
      <c r="AF843" s="7"/>
      <c r="AG843" s="8"/>
      <c r="AH843" s="8"/>
      <c r="AI843" s="8"/>
      <c r="AJ843" s="8"/>
      <c r="AK843" s="8"/>
      <c r="AL843" s="8"/>
      <c r="AM843" s="7"/>
      <c r="AN843" s="8"/>
      <c r="AO843" s="8"/>
      <c r="AP843" s="8"/>
      <c r="AQ843" s="7"/>
      <c r="AR843" s="8"/>
      <c r="AS843" s="8"/>
      <c r="AT843" s="8"/>
      <c r="AU843" s="8"/>
      <c r="AV843" s="8"/>
      <c r="AW843" s="8"/>
      <c r="AX843" s="7"/>
      <c r="AY843" s="8"/>
      <c r="AZ843" s="8"/>
      <c r="BA843" s="8"/>
      <c r="BB843" s="8"/>
      <c r="BC843" s="8"/>
      <c r="BD843" s="8"/>
      <c r="BE843" s="8"/>
      <c r="BF843" s="8"/>
      <c r="BG843" s="8"/>
      <c r="BH843" s="8"/>
      <c r="BI843" s="8"/>
      <c r="BJ843" s="8"/>
      <c r="BK843" s="8"/>
      <c r="BL843" s="8"/>
      <c r="BM843" s="8"/>
      <c r="BN843" s="8"/>
      <c r="BO843" s="8"/>
      <c r="BP843" s="7"/>
      <c r="BQ843" s="8"/>
      <c r="BR843" s="8"/>
      <c r="BS843" s="7"/>
      <c r="BT843" s="8"/>
      <c r="BU843" s="8"/>
      <c r="BV843" s="2"/>
      <c r="BW843" s="2"/>
      <c r="BX843" s="2"/>
      <c r="BY843" s="2"/>
      <c r="BZ843" s="2"/>
      <c r="CA843" s="2"/>
      <c r="CB843" s="2"/>
      <c r="CC843" s="2"/>
      <c r="CD843" s="2"/>
      <c r="CE843" s="2"/>
      <c r="CF843" s="2"/>
      <c r="CG843" s="2"/>
    </row>
    <row r="844" spans="1:85" s="9" customFormat="1" x14ac:dyDescent="0.25">
      <c r="A844" s="2"/>
      <c r="B844" s="3"/>
      <c r="C844" s="4"/>
      <c r="D844" s="5"/>
      <c r="E844" s="5"/>
      <c r="F844" s="4"/>
      <c r="G844" s="6"/>
      <c r="H844" s="6"/>
      <c r="I844" s="2"/>
      <c r="J844" s="2"/>
      <c r="K844" s="2"/>
      <c r="L844" s="6"/>
      <c r="M844" s="2"/>
      <c r="N844" s="2"/>
      <c r="O844" s="6"/>
      <c r="P844" s="2"/>
      <c r="Q844" s="2"/>
      <c r="R844" s="6"/>
      <c r="S844" s="2"/>
      <c r="T844" s="2"/>
      <c r="U844" s="2"/>
      <c r="V844" s="7"/>
      <c r="W844" s="7"/>
      <c r="X844" s="8"/>
      <c r="Y844" s="8"/>
      <c r="Z844" s="8"/>
      <c r="AA844" s="8"/>
      <c r="AB844" s="8"/>
      <c r="AC844" s="7"/>
      <c r="AD844" s="8"/>
      <c r="AE844" s="8"/>
      <c r="AF844" s="7"/>
      <c r="AG844" s="8"/>
      <c r="AH844" s="8"/>
      <c r="AI844" s="8"/>
      <c r="AJ844" s="8"/>
      <c r="AK844" s="8"/>
      <c r="AL844" s="8"/>
      <c r="AM844" s="7"/>
      <c r="AN844" s="8"/>
      <c r="AO844" s="8"/>
      <c r="AP844" s="8"/>
      <c r="AQ844" s="7"/>
      <c r="AR844" s="8"/>
      <c r="AS844" s="8"/>
      <c r="AT844" s="8"/>
      <c r="AU844" s="8"/>
      <c r="AV844" s="8"/>
      <c r="AW844" s="8"/>
      <c r="AX844" s="7"/>
      <c r="AY844" s="8"/>
      <c r="AZ844" s="8"/>
      <c r="BA844" s="8"/>
      <c r="BB844" s="8"/>
      <c r="BC844" s="8"/>
      <c r="BD844" s="8"/>
      <c r="BE844" s="8"/>
      <c r="BF844" s="8"/>
      <c r="BG844" s="8"/>
      <c r="BH844" s="8"/>
      <c r="BI844" s="8"/>
      <c r="BJ844" s="8"/>
      <c r="BK844" s="8"/>
      <c r="BL844" s="8"/>
      <c r="BM844" s="8"/>
      <c r="BN844" s="8"/>
      <c r="BO844" s="8"/>
      <c r="BP844" s="7"/>
      <c r="BQ844" s="8"/>
      <c r="BR844" s="8"/>
      <c r="BS844" s="7"/>
      <c r="BT844" s="8"/>
      <c r="BU844" s="8"/>
      <c r="BV844" s="2"/>
      <c r="BW844" s="2"/>
      <c r="BX844" s="2"/>
      <c r="BY844" s="2"/>
      <c r="BZ844" s="2"/>
      <c r="CA844" s="2"/>
      <c r="CB844" s="2"/>
      <c r="CC844" s="2"/>
      <c r="CD844" s="2"/>
      <c r="CE844" s="2"/>
      <c r="CF844" s="2"/>
      <c r="CG844" s="2"/>
    </row>
    <row r="845" spans="1:85" s="9" customFormat="1" x14ac:dyDescent="0.25">
      <c r="A845" s="2"/>
      <c r="B845" s="3"/>
      <c r="C845" s="4"/>
      <c r="D845" s="5"/>
      <c r="E845" s="5"/>
      <c r="F845" s="4"/>
      <c r="G845" s="6"/>
      <c r="H845" s="6"/>
      <c r="I845" s="2"/>
      <c r="J845" s="2"/>
      <c r="K845" s="2"/>
      <c r="L845" s="6"/>
      <c r="M845" s="2"/>
      <c r="N845" s="2"/>
      <c r="O845" s="6"/>
      <c r="P845" s="2"/>
      <c r="Q845" s="2"/>
      <c r="R845" s="6"/>
      <c r="S845" s="2"/>
      <c r="T845" s="2"/>
      <c r="U845" s="2"/>
      <c r="V845" s="7"/>
      <c r="W845" s="7"/>
      <c r="X845" s="8"/>
      <c r="Y845" s="8"/>
      <c r="Z845" s="8"/>
      <c r="AA845" s="8"/>
      <c r="AB845" s="8"/>
      <c r="AC845" s="7"/>
      <c r="AD845" s="8"/>
      <c r="AE845" s="8"/>
      <c r="AF845" s="7"/>
      <c r="AG845" s="8"/>
      <c r="AH845" s="8"/>
      <c r="AI845" s="8"/>
      <c r="AJ845" s="8"/>
      <c r="AK845" s="8"/>
      <c r="AL845" s="8"/>
      <c r="AM845" s="7"/>
      <c r="AN845" s="8"/>
      <c r="AO845" s="8"/>
      <c r="AP845" s="8"/>
      <c r="AQ845" s="7"/>
      <c r="AR845" s="8"/>
      <c r="AS845" s="8"/>
      <c r="AT845" s="8"/>
      <c r="AU845" s="8"/>
      <c r="AV845" s="8"/>
      <c r="AW845" s="8"/>
      <c r="AX845" s="7"/>
      <c r="AY845" s="8"/>
      <c r="AZ845" s="8"/>
      <c r="BA845" s="8"/>
      <c r="BB845" s="8"/>
      <c r="BC845" s="8"/>
      <c r="BD845" s="8"/>
      <c r="BE845" s="8"/>
      <c r="BF845" s="8"/>
      <c r="BG845" s="8"/>
      <c r="BH845" s="8"/>
      <c r="BI845" s="8"/>
      <c r="BJ845" s="8"/>
      <c r="BK845" s="8"/>
      <c r="BL845" s="8"/>
      <c r="BM845" s="8"/>
      <c r="BN845" s="8"/>
      <c r="BO845" s="8"/>
      <c r="BP845" s="7"/>
      <c r="BQ845" s="8"/>
      <c r="BR845" s="8"/>
      <c r="BS845" s="7"/>
      <c r="BT845" s="8"/>
      <c r="BU845" s="8"/>
      <c r="BV845" s="2"/>
      <c r="BW845" s="2"/>
      <c r="BX845" s="2"/>
      <c r="BY845" s="2"/>
      <c r="BZ845" s="2"/>
      <c r="CA845" s="2"/>
      <c r="CB845" s="2"/>
      <c r="CC845" s="2"/>
      <c r="CD845" s="2"/>
      <c r="CE845" s="2"/>
      <c r="CF845" s="2"/>
      <c r="CG845" s="2"/>
    </row>
    <row r="846" spans="1:85" s="9" customFormat="1" x14ac:dyDescent="0.25">
      <c r="A846" s="2"/>
      <c r="B846" s="3"/>
      <c r="C846" s="4"/>
      <c r="D846" s="5"/>
      <c r="E846" s="5"/>
      <c r="F846" s="4"/>
      <c r="G846" s="6"/>
      <c r="H846" s="6"/>
      <c r="I846" s="2"/>
      <c r="J846" s="2"/>
      <c r="K846" s="2"/>
      <c r="L846" s="6"/>
      <c r="M846" s="2"/>
      <c r="N846" s="2"/>
      <c r="O846" s="6"/>
      <c r="P846" s="2"/>
      <c r="Q846" s="2"/>
      <c r="R846" s="6"/>
      <c r="S846" s="2"/>
      <c r="T846" s="2"/>
      <c r="U846" s="2"/>
      <c r="V846" s="7"/>
      <c r="W846" s="7"/>
      <c r="X846" s="8"/>
      <c r="Y846" s="8"/>
      <c r="Z846" s="8"/>
      <c r="AA846" s="8"/>
      <c r="AB846" s="8"/>
      <c r="AC846" s="7"/>
      <c r="AD846" s="8"/>
      <c r="AE846" s="8"/>
      <c r="AF846" s="7"/>
      <c r="AG846" s="8"/>
      <c r="AH846" s="8"/>
      <c r="AI846" s="8"/>
      <c r="AJ846" s="8"/>
      <c r="AK846" s="8"/>
      <c r="AL846" s="8"/>
      <c r="AM846" s="7"/>
      <c r="AN846" s="8"/>
      <c r="AO846" s="8"/>
      <c r="AP846" s="8"/>
      <c r="AQ846" s="7"/>
      <c r="AR846" s="8"/>
      <c r="AS846" s="8"/>
      <c r="AT846" s="8"/>
      <c r="AU846" s="8"/>
      <c r="AV846" s="8"/>
      <c r="AW846" s="8"/>
      <c r="AX846" s="7"/>
      <c r="AY846" s="8"/>
      <c r="AZ846" s="8"/>
      <c r="BA846" s="8"/>
      <c r="BB846" s="8"/>
      <c r="BC846" s="8"/>
      <c r="BD846" s="8"/>
      <c r="BE846" s="8"/>
      <c r="BF846" s="8"/>
      <c r="BG846" s="8"/>
      <c r="BH846" s="8"/>
      <c r="BI846" s="8"/>
      <c r="BJ846" s="8"/>
      <c r="BK846" s="8"/>
      <c r="BL846" s="8"/>
      <c r="BM846" s="8"/>
      <c r="BN846" s="8"/>
      <c r="BO846" s="8"/>
      <c r="BP846" s="7"/>
      <c r="BQ846" s="8"/>
      <c r="BR846" s="8"/>
      <c r="BS846" s="7"/>
      <c r="BT846" s="8"/>
      <c r="BU846" s="8"/>
      <c r="BV846" s="2"/>
      <c r="BW846" s="2"/>
      <c r="BX846" s="2"/>
      <c r="BY846" s="2"/>
      <c r="BZ846" s="2"/>
      <c r="CA846" s="2"/>
      <c r="CB846" s="2"/>
      <c r="CC846" s="2"/>
      <c r="CD846" s="2"/>
      <c r="CE846" s="2"/>
      <c r="CF846" s="2"/>
      <c r="CG846" s="2"/>
    </row>
    <row r="847" spans="1:85" s="9" customFormat="1" x14ac:dyDescent="0.25">
      <c r="A847" s="2"/>
      <c r="B847" s="3"/>
      <c r="C847" s="4"/>
      <c r="D847" s="5"/>
      <c r="E847" s="5"/>
      <c r="F847" s="4"/>
      <c r="G847" s="6"/>
      <c r="H847" s="6"/>
      <c r="I847" s="2"/>
      <c r="J847" s="2"/>
      <c r="K847" s="2"/>
      <c r="L847" s="6"/>
      <c r="M847" s="2"/>
      <c r="N847" s="2"/>
      <c r="O847" s="6"/>
      <c r="P847" s="2"/>
      <c r="Q847" s="2"/>
      <c r="R847" s="6"/>
      <c r="S847" s="2"/>
      <c r="T847" s="2"/>
      <c r="U847" s="2"/>
      <c r="V847" s="7"/>
      <c r="W847" s="7"/>
      <c r="X847" s="8"/>
      <c r="Y847" s="8"/>
      <c r="Z847" s="8"/>
      <c r="AA847" s="8"/>
      <c r="AB847" s="8"/>
      <c r="AC847" s="7"/>
      <c r="AD847" s="8"/>
      <c r="AE847" s="8"/>
      <c r="AF847" s="7"/>
      <c r="AG847" s="8"/>
      <c r="AH847" s="8"/>
      <c r="AI847" s="8"/>
      <c r="AJ847" s="8"/>
      <c r="AK847" s="8"/>
      <c r="AL847" s="8"/>
      <c r="AM847" s="7"/>
      <c r="AN847" s="8"/>
      <c r="AO847" s="8"/>
      <c r="AP847" s="8"/>
      <c r="AQ847" s="7"/>
      <c r="AR847" s="8"/>
      <c r="AS847" s="8"/>
      <c r="AT847" s="8"/>
      <c r="AU847" s="8"/>
      <c r="AV847" s="8"/>
      <c r="AW847" s="8"/>
      <c r="AX847" s="7"/>
      <c r="AY847" s="8"/>
      <c r="AZ847" s="8"/>
      <c r="BA847" s="8"/>
      <c r="BB847" s="8"/>
      <c r="BC847" s="8"/>
      <c r="BD847" s="8"/>
      <c r="BE847" s="8"/>
      <c r="BF847" s="8"/>
      <c r="BG847" s="8"/>
      <c r="BH847" s="8"/>
      <c r="BI847" s="8"/>
      <c r="BJ847" s="8"/>
      <c r="BK847" s="8"/>
      <c r="BL847" s="8"/>
      <c r="BM847" s="8"/>
      <c r="BN847" s="8"/>
      <c r="BO847" s="8"/>
      <c r="BP847" s="7"/>
      <c r="BQ847" s="8"/>
      <c r="BR847" s="8"/>
      <c r="BS847" s="7"/>
      <c r="BT847" s="8"/>
      <c r="BU847" s="8"/>
      <c r="BV847" s="2"/>
      <c r="BW847" s="2"/>
      <c r="BX847" s="2"/>
      <c r="BY847" s="2"/>
      <c r="BZ847" s="2"/>
      <c r="CA847" s="2"/>
      <c r="CB847" s="2"/>
      <c r="CC847" s="2"/>
      <c r="CD847" s="2"/>
      <c r="CE847" s="2"/>
      <c r="CF847" s="2"/>
      <c r="CG847" s="2"/>
    </row>
    <row r="848" spans="1:85" s="9" customFormat="1" x14ac:dyDescent="0.25">
      <c r="A848" s="2"/>
      <c r="B848" s="3"/>
      <c r="C848" s="4"/>
      <c r="D848" s="5"/>
      <c r="E848" s="5"/>
      <c r="F848" s="4"/>
      <c r="G848" s="6"/>
      <c r="H848" s="6"/>
      <c r="I848" s="2"/>
      <c r="J848" s="2"/>
      <c r="K848" s="2"/>
      <c r="L848" s="6"/>
      <c r="M848" s="2"/>
      <c r="N848" s="2"/>
      <c r="O848" s="6"/>
      <c r="P848" s="2"/>
      <c r="Q848" s="2"/>
      <c r="R848" s="6"/>
      <c r="S848" s="2"/>
      <c r="T848" s="2"/>
      <c r="U848" s="2"/>
      <c r="V848" s="7"/>
      <c r="W848" s="7"/>
      <c r="X848" s="8"/>
      <c r="Y848" s="8"/>
      <c r="Z848" s="8"/>
      <c r="AA848" s="8"/>
      <c r="AB848" s="8"/>
      <c r="AC848" s="7"/>
      <c r="AD848" s="8"/>
      <c r="AE848" s="8"/>
      <c r="AF848" s="7"/>
      <c r="AG848" s="8"/>
      <c r="AH848" s="8"/>
      <c r="AI848" s="8"/>
      <c r="AJ848" s="8"/>
      <c r="AK848" s="8"/>
      <c r="AL848" s="8"/>
      <c r="AM848" s="7"/>
      <c r="AN848" s="8"/>
      <c r="AO848" s="8"/>
      <c r="AP848" s="8"/>
      <c r="AQ848" s="7"/>
      <c r="AR848" s="8"/>
      <c r="AS848" s="8"/>
      <c r="AT848" s="8"/>
      <c r="AU848" s="8"/>
      <c r="AV848" s="8"/>
      <c r="AW848" s="8"/>
      <c r="AX848" s="7"/>
      <c r="AY848" s="8"/>
      <c r="AZ848" s="8"/>
      <c r="BA848" s="8"/>
      <c r="BB848" s="8"/>
      <c r="BC848" s="8"/>
      <c r="BD848" s="8"/>
      <c r="BE848" s="8"/>
      <c r="BF848" s="8"/>
      <c r="BG848" s="8"/>
      <c r="BH848" s="8"/>
      <c r="BI848" s="8"/>
      <c r="BJ848" s="8"/>
      <c r="BK848" s="8"/>
      <c r="BL848" s="8"/>
      <c r="BM848" s="8"/>
      <c r="BN848" s="8"/>
      <c r="BO848" s="8"/>
      <c r="BP848" s="7"/>
      <c r="BQ848" s="8"/>
      <c r="BR848" s="8"/>
      <c r="BS848" s="7"/>
      <c r="BT848" s="8"/>
      <c r="BU848" s="8"/>
      <c r="BV848" s="2"/>
      <c r="BW848" s="2"/>
      <c r="BX848" s="2"/>
      <c r="BY848" s="2"/>
      <c r="BZ848" s="2"/>
      <c r="CA848" s="2"/>
      <c r="CB848" s="2"/>
      <c r="CC848" s="2"/>
      <c r="CD848" s="2"/>
      <c r="CE848" s="2"/>
      <c r="CF848" s="2"/>
      <c r="CG848" s="2"/>
    </row>
    <row r="849" spans="1:85" s="9" customFormat="1" x14ac:dyDescent="0.25">
      <c r="A849" s="2"/>
      <c r="B849" s="3"/>
      <c r="C849" s="4"/>
      <c r="D849" s="5"/>
      <c r="E849" s="5"/>
      <c r="F849" s="4"/>
      <c r="G849" s="6"/>
      <c r="H849" s="6"/>
      <c r="I849" s="2"/>
      <c r="J849" s="2"/>
      <c r="K849" s="2"/>
      <c r="L849" s="6"/>
      <c r="M849" s="2"/>
      <c r="N849" s="2"/>
      <c r="O849" s="6"/>
      <c r="P849" s="2"/>
      <c r="Q849" s="2"/>
      <c r="R849" s="6"/>
      <c r="S849" s="2"/>
      <c r="T849" s="2"/>
      <c r="U849" s="2"/>
      <c r="V849" s="7"/>
      <c r="W849" s="7"/>
      <c r="X849" s="8"/>
      <c r="Y849" s="8"/>
      <c r="Z849" s="8"/>
      <c r="AA849" s="8"/>
      <c r="AB849" s="8"/>
      <c r="AC849" s="7"/>
      <c r="AD849" s="8"/>
      <c r="AE849" s="8"/>
      <c r="AF849" s="7"/>
      <c r="AG849" s="8"/>
      <c r="AH849" s="8"/>
      <c r="AI849" s="8"/>
      <c r="AJ849" s="8"/>
      <c r="AK849" s="8"/>
      <c r="AL849" s="8"/>
      <c r="AM849" s="7"/>
      <c r="AN849" s="8"/>
      <c r="AO849" s="8"/>
      <c r="AP849" s="8"/>
      <c r="AQ849" s="7"/>
      <c r="AR849" s="8"/>
      <c r="AS849" s="8"/>
      <c r="AT849" s="8"/>
      <c r="AU849" s="8"/>
      <c r="AV849" s="8"/>
      <c r="AW849" s="8"/>
      <c r="AX849" s="7"/>
      <c r="AY849" s="8"/>
      <c r="AZ849" s="8"/>
      <c r="BA849" s="8"/>
      <c r="BB849" s="8"/>
      <c r="BC849" s="8"/>
      <c r="BD849" s="8"/>
      <c r="BE849" s="8"/>
      <c r="BF849" s="8"/>
      <c r="BG849" s="8"/>
      <c r="BH849" s="8"/>
      <c r="BI849" s="8"/>
      <c r="BJ849" s="8"/>
      <c r="BK849" s="8"/>
      <c r="BL849" s="8"/>
      <c r="BM849" s="8"/>
      <c r="BN849" s="8"/>
      <c r="BO849" s="8"/>
      <c r="BP849" s="7"/>
      <c r="BQ849" s="8"/>
      <c r="BR849" s="8"/>
      <c r="BS849" s="7"/>
      <c r="BT849" s="8"/>
      <c r="BU849" s="8"/>
      <c r="BV849" s="2"/>
      <c r="BW849" s="2"/>
      <c r="BX849" s="2"/>
      <c r="BY849" s="2"/>
      <c r="BZ849" s="2"/>
      <c r="CA849" s="2"/>
      <c r="CB849" s="2"/>
      <c r="CC849" s="2"/>
      <c r="CD849" s="2"/>
      <c r="CE849" s="2"/>
      <c r="CF849" s="2"/>
      <c r="CG849" s="2"/>
    </row>
    <row r="850" spans="1:85" s="9" customFormat="1" x14ac:dyDescent="0.25">
      <c r="A850" s="2"/>
      <c r="B850" s="3"/>
      <c r="C850" s="4"/>
      <c r="D850" s="5"/>
      <c r="E850" s="5"/>
      <c r="F850" s="4"/>
      <c r="G850" s="6"/>
      <c r="H850" s="6"/>
      <c r="I850" s="2"/>
      <c r="J850" s="2"/>
      <c r="K850" s="2"/>
      <c r="L850" s="6"/>
      <c r="M850" s="2"/>
      <c r="N850" s="2"/>
      <c r="O850" s="6"/>
      <c r="P850" s="2"/>
      <c r="Q850" s="2"/>
      <c r="R850" s="6"/>
      <c r="S850" s="2"/>
      <c r="T850" s="2"/>
      <c r="U850" s="2"/>
      <c r="V850" s="7"/>
      <c r="W850" s="7"/>
      <c r="X850" s="8"/>
      <c r="Y850" s="8"/>
      <c r="Z850" s="8"/>
      <c r="AA850" s="8"/>
      <c r="AB850" s="8"/>
      <c r="AC850" s="7"/>
      <c r="AD850" s="8"/>
      <c r="AE850" s="8"/>
      <c r="AF850" s="7"/>
      <c r="AG850" s="8"/>
      <c r="AH850" s="8"/>
      <c r="AI850" s="8"/>
      <c r="AJ850" s="8"/>
      <c r="AK850" s="8"/>
      <c r="AL850" s="8"/>
      <c r="AM850" s="7"/>
      <c r="AN850" s="8"/>
      <c r="AO850" s="8"/>
      <c r="AP850" s="8"/>
      <c r="AQ850" s="7"/>
      <c r="AR850" s="8"/>
      <c r="AS850" s="8"/>
      <c r="AT850" s="8"/>
      <c r="AU850" s="8"/>
      <c r="AV850" s="8"/>
      <c r="AW850" s="8"/>
      <c r="AX850" s="7"/>
      <c r="AY850" s="8"/>
      <c r="AZ850" s="8"/>
      <c r="BA850" s="8"/>
      <c r="BB850" s="8"/>
      <c r="BC850" s="8"/>
      <c r="BD850" s="8"/>
      <c r="BE850" s="8"/>
      <c r="BF850" s="8"/>
      <c r="BG850" s="8"/>
      <c r="BH850" s="8"/>
      <c r="BI850" s="8"/>
      <c r="BJ850" s="8"/>
      <c r="BK850" s="8"/>
      <c r="BL850" s="8"/>
      <c r="BM850" s="8"/>
      <c r="BN850" s="8"/>
      <c r="BO850" s="8"/>
      <c r="BP850" s="7"/>
      <c r="BQ850" s="8"/>
      <c r="BR850" s="8"/>
      <c r="BS850" s="7"/>
      <c r="BT850" s="8"/>
      <c r="BU850" s="8"/>
      <c r="BV850" s="2"/>
      <c r="BW850" s="2"/>
      <c r="BX850" s="2"/>
      <c r="BY850" s="2"/>
      <c r="BZ850" s="2"/>
      <c r="CA850" s="2"/>
      <c r="CB850" s="2"/>
      <c r="CC850" s="2"/>
      <c r="CD850" s="2"/>
      <c r="CE850" s="2"/>
      <c r="CF850" s="2"/>
      <c r="CG850" s="2"/>
    </row>
    <row r="851" spans="1:85" s="9" customFormat="1" x14ac:dyDescent="0.25">
      <c r="A851" s="2"/>
      <c r="B851" s="3"/>
      <c r="C851" s="4"/>
      <c r="D851" s="5"/>
      <c r="E851" s="5"/>
      <c r="F851" s="4"/>
      <c r="G851" s="6"/>
      <c r="H851" s="6"/>
      <c r="I851" s="2"/>
      <c r="J851" s="2"/>
      <c r="K851" s="2"/>
      <c r="L851" s="6"/>
      <c r="M851" s="2"/>
      <c r="N851" s="2"/>
      <c r="O851" s="6"/>
      <c r="P851" s="2"/>
      <c r="Q851" s="2"/>
      <c r="R851" s="6"/>
      <c r="S851" s="2"/>
      <c r="T851" s="2"/>
      <c r="U851" s="2"/>
      <c r="V851" s="7"/>
      <c r="W851" s="7"/>
      <c r="X851" s="8"/>
      <c r="Y851" s="8"/>
      <c r="Z851" s="8"/>
      <c r="AA851" s="8"/>
      <c r="AB851" s="8"/>
      <c r="AC851" s="7"/>
      <c r="AD851" s="8"/>
      <c r="AE851" s="8"/>
      <c r="AF851" s="7"/>
      <c r="AG851" s="8"/>
      <c r="AH851" s="8"/>
      <c r="AI851" s="8"/>
      <c r="AJ851" s="8"/>
      <c r="AK851" s="8"/>
      <c r="AL851" s="8"/>
      <c r="AM851" s="7"/>
      <c r="AN851" s="8"/>
      <c r="AO851" s="8"/>
      <c r="AP851" s="8"/>
      <c r="AQ851" s="7"/>
      <c r="AR851" s="8"/>
      <c r="AS851" s="8"/>
      <c r="AT851" s="8"/>
      <c r="AU851" s="8"/>
      <c r="AV851" s="8"/>
      <c r="AW851" s="8"/>
      <c r="AX851" s="7"/>
      <c r="AY851" s="8"/>
      <c r="AZ851" s="8"/>
      <c r="BA851" s="8"/>
      <c r="BB851" s="8"/>
      <c r="BC851" s="8"/>
      <c r="BD851" s="8"/>
      <c r="BE851" s="8"/>
      <c r="BF851" s="8"/>
      <c r="BG851" s="8"/>
      <c r="BH851" s="8"/>
      <c r="BI851" s="8"/>
      <c r="BJ851" s="8"/>
      <c r="BK851" s="8"/>
      <c r="BL851" s="8"/>
      <c r="BM851" s="8"/>
      <c r="BN851" s="8"/>
      <c r="BO851" s="8"/>
      <c r="BP851" s="7"/>
      <c r="BQ851" s="8"/>
      <c r="BR851" s="8"/>
      <c r="BS851" s="7"/>
      <c r="BT851" s="8"/>
      <c r="BU851" s="8"/>
      <c r="BV851" s="2"/>
      <c r="BW851" s="2"/>
      <c r="BX851" s="2"/>
      <c r="BY851" s="2"/>
      <c r="BZ851" s="2"/>
      <c r="CA851" s="2"/>
      <c r="CB851" s="2"/>
      <c r="CC851" s="2"/>
      <c r="CD851" s="2"/>
      <c r="CE851" s="2"/>
      <c r="CF851" s="2"/>
      <c r="CG851" s="2"/>
    </row>
    <row r="852" spans="1:85" s="9" customFormat="1" x14ac:dyDescent="0.25">
      <c r="A852" s="2"/>
      <c r="B852" s="3"/>
      <c r="C852" s="4"/>
      <c r="D852" s="5"/>
      <c r="E852" s="5"/>
      <c r="F852" s="4"/>
      <c r="G852" s="6"/>
      <c r="H852" s="6"/>
      <c r="I852" s="2"/>
      <c r="J852" s="2"/>
      <c r="K852" s="2"/>
      <c r="L852" s="6"/>
      <c r="M852" s="2"/>
      <c r="N852" s="2"/>
      <c r="O852" s="6"/>
      <c r="P852" s="2"/>
      <c r="Q852" s="2"/>
      <c r="R852" s="6"/>
      <c r="S852" s="2"/>
      <c r="T852" s="2"/>
      <c r="U852" s="2"/>
      <c r="V852" s="7"/>
      <c r="W852" s="7"/>
      <c r="X852" s="8"/>
      <c r="Y852" s="8"/>
      <c r="Z852" s="8"/>
      <c r="AA852" s="8"/>
      <c r="AB852" s="8"/>
      <c r="AC852" s="7"/>
      <c r="AD852" s="8"/>
      <c r="AE852" s="8"/>
      <c r="AF852" s="7"/>
      <c r="AG852" s="8"/>
      <c r="AH852" s="8"/>
      <c r="AI852" s="8"/>
      <c r="AJ852" s="8"/>
      <c r="AK852" s="8"/>
      <c r="AL852" s="8"/>
      <c r="AM852" s="7"/>
      <c r="AN852" s="8"/>
      <c r="AO852" s="8"/>
      <c r="AP852" s="8"/>
      <c r="AQ852" s="7"/>
      <c r="AR852" s="8"/>
      <c r="AS852" s="8"/>
      <c r="AT852" s="8"/>
      <c r="AU852" s="8"/>
      <c r="AV852" s="8"/>
      <c r="AW852" s="8"/>
      <c r="AX852" s="7"/>
      <c r="AY852" s="8"/>
      <c r="AZ852" s="8"/>
      <c r="BA852" s="8"/>
      <c r="BB852" s="8"/>
      <c r="BC852" s="8"/>
      <c r="BD852" s="8"/>
      <c r="BE852" s="8"/>
      <c r="BF852" s="8"/>
      <c r="BG852" s="8"/>
      <c r="BH852" s="8"/>
      <c r="BI852" s="8"/>
      <c r="BJ852" s="8"/>
      <c r="BK852" s="8"/>
      <c r="BL852" s="8"/>
      <c r="BM852" s="8"/>
      <c r="BN852" s="8"/>
      <c r="BO852" s="8"/>
      <c r="BP852" s="7"/>
      <c r="BQ852" s="8"/>
      <c r="BR852" s="8"/>
      <c r="BS852" s="7"/>
      <c r="BT852" s="8"/>
      <c r="BU852" s="8"/>
      <c r="BV852" s="2"/>
      <c r="BW852" s="2"/>
      <c r="BX852" s="2"/>
      <c r="BY852" s="2"/>
      <c r="BZ852" s="2"/>
      <c r="CA852" s="2"/>
      <c r="CB852" s="2"/>
      <c r="CC852" s="2"/>
      <c r="CD852" s="2"/>
      <c r="CE852" s="2"/>
      <c r="CF852" s="2"/>
      <c r="CG852" s="2"/>
    </row>
    <row r="853" spans="1:85" s="9" customFormat="1" x14ac:dyDescent="0.25">
      <c r="A853" s="2"/>
      <c r="B853" s="3"/>
      <c r="C853" s="4"/>
      <c r="D853" s="5"/>
      <c r="E853" s="5"/>
      <c r="F853" s="4"/>
      <c r="G853" s="6"/>
      <c r="H853" s="6"/>
      <c r="I853" s="2"/>
      <c r="J853" s="2"/>
      <c r="K853" s="2"/>
      <c r="L853" s="6"/>
      <c r="M853" s="2"/>
      <c r="N853" s="2"/>
      <c r="O853" s="6"/>
      <c r="P853" s="2"/>
      <c r="Q853" s="2"/>
      <c r="R853" s="6"/>
      <c r="S853" s="2"/>
      <c r="T853" s="2"/>
      <c r="U853" s="2"/>
      <c r="V853" s="7"/>
      <c r="W853" s="7"/>
      <c r="X853" s="8"/>
      <c r="Y853" s="8"/>
      <c r="Z853" s="8"/>
      <c r="AA853" s="8"/>
      <c r="AB853" s="8"/>
      <c r="AC853" s="7"/>
      <c r="AD853" s="8"/>
      <c r="AE853" s="8"/>
      <c r="AF853" s="7"/>
      <c r="AG853" s="8"/>
      <c r="AH853" s="8"/>
      <c r="AI853" s="8"/>
      <c r="AJ853" s="8"/>
      <c r="AK853" s="8"/>
      <c r="AL853" s="8"/>
      <c r="AM853" s="7"/>
      <c r="AN853" s="8"/>
      <c r="AO853" s="8"/>
      <c r="AP853" s="8"/>
      <c r="AQ853" s="7"/>
      <c r="AR853" s="8"/>
      <c r="AS853" s="8"/>
      <c r="AT853" s="8"/>
      <c r="AU853" s="8"/>
      <c r="AV853" s="8"/>
      <c r="AW853" s="8"/>
      <c r="AX853" s="7"/>
      <c r="AY853" s="8"/>
      <c r="AZ853" s="8"/>
      <c r="BA853" s="8"/>
      <c r="BB853" s="8"/>
      <c r="BC853" s="8"/>
      <c r="BD853" s="8"/>
      <c r="BE853" s="8"/>
      <c r="BF853" s="8"/>
      <c r="BG853" s="8"/>
      <c r="BH853" s="8"/>
      <c r="BI853" s="8"/>
      <c r="BJ853" s="8"/>
      <c r="BK853" s="8"/>
      <c r="BL853" s="8"/>
      <c r="BM853" s="8"/>
      <c r="BN853" s="8"/>
      <c r="BO853" s="8"/>
      <c r="BP853" s="7"/>
      <c r="BQ853" s="8"/>
      <c r="BR853" s="8"/>
      <c r="BS853" s="7"/>
      <c r="BT853" s="8"/>
      <c r="BU853" s="8"/>
      <c r="BV853" s="2"/>
      <c r="BW853" s="2"/>
      <c r="BX853" s="2"/>
      <c r="BY853" s="2"/>
      <c r="BZ853" s="2"/>
      <c r="CA853" s="2"/>
      <c r="CB853" s="2"/>
      <c r="CC853" s="2"/>
      <c r="CD853" s="2"/>
      <c r="CE853" s="2"/>
      <c r="CF853" s="2"/>
      <c r="CG853" s="2"/>
    </row>
    <row r="854" spans="1:85" s="9" customFormat="1" x14ac:dyDescent="0.25">
      <c r="A854" s="2"/>
      <c r="B854" s="3"/>
      <c r="C854" s="4"/>
      <c r="D854" s="5"/>
      <c r="E854" s="5"/>
      <c r="F854" s="4"/>
      <c r="G854" s="6"/>
      <c r="H854" s="6"/>
      <c r="I854" s="2"/>
      <c r="J854" s="2"/>
      <c r="K854" s="2"/>
      <c r="L854" s="6"/>
      <c r="M854" s="2"/>
      <c r="N854" s="2"/>
      <c r="O854" s="6"/>
      <c r="P854" s="2"/>
      <c r="Q854" s="2"/>
      <c r="R854" s="6"/>
      <c r="S854" s="2"/>
      <c r="T854" s="2"/>
      <c r="U854" s="2"/>
      <c r="V854" s="7"/>
      <c r="W854" s="7"/>
      <c r="X854" s="8"/>
      <c r="Y854" s="8"/>
      <c r="Z854" s="8"/>
      <c r="AA854" s="8"/>
      <c r="AB854" s="8"/>
      <c r="AC854" s="7"/>
      <c r="AD854" s="8"/>
      <c r="AE854" s="8"/>
      <c r="AF854" s="7"/>
      <c r="AG854" s="8"/>
      <c r="AH854" s="8"/>
      <c r="AI854" s="8"/>
      <c r="AJ854" s="8"/>
      <c r="AK854" s="8"/>
      <c r="AL854" s="8"/>
      <c r="AM854" s="7"/>
      <c r="AN854" s="8"/>
      <c r="AO854" s="8"/>
      <c r="AP854" s="8"/>
      <c r="AQ854" s="7"/>
      <c r="AR854" s="8"/>
      <c r="AS854" s="8"/>
      <c r="AT854" s="8"/>
      <c r="AU854" s="8"/>
      <c r="AV854" s="8"/>
      <c r="AW854" s="8"/>
      <c r="AX854" s="7"/>
      <c r="AY854" s="8"/>
      <c r="AZ854" s="8"/>
      <c r="BA854" s="8"/>
      <c r="BB854" s="8"/>
      <c r="BC854" s="8"/>
      <c r="BD854" s="8"/>
      <c r="BE854" s="8"/>
      <c r="BF854" s="8"/>
      <c r="BG854" s="8"/>
      <c r="BH854" s="8"/>
      <c r="BI854" s="8"/>
      <c r="BJ854" s="8"/>
      <c r="BK854" s="8"/>
      <c r="BL854" s="8"/>
      <c r="BM854" s="8"/>
      <c r="BN854" s="8"/>
      <c r="BO854" s="8"/>
      <c r="BP854" s="7"/>
      <c r="BQ854" s="8"/>
      <c r="BR854" s="8"/>
      <c r="BS854" s="7"/>
      <c r="BT854" s="8"/>
      <c r="BU854" s="8"/>
      <c r="BV854" s="2"/>
      <c r="BW854" s="2"/>
      <c r="BX854" s="2"/>
      <c r="BY854" s="2"/>
      <c r="BZ854" s="2"/>
      <c r="CA854" s="2"/>
      <c r="CB854" s="2"/>
      <c r="CC854" s="2"/>
      <c r="CD854" s="2"/>
      <c r="CE854" s="2"/>
      <c r="CF854" s="2"/>
      <c r="CG854" s="2"/>
    </row>
    <row r="855" spans="1:85" s="9" customFormat="1" x14ac:dyDescent="0.25">
      <c r="A855" s="2"/>
      <c r="B855" s="3"/>
      <c r="C855" s="4"/>
      <c r="D855" s="5"/>
      <c r="E855" s="5"/>
      <c r="F855" s="4"/>
      <c r="G855" s="6"/>
      <c r="H855" s="6"/>
      <c r="I855" s="2"/>
      <c r="J855" s="2"/>
      <c r="K855" s="2"/>
      <c r="L855" s="6"/>
      <c r="M855" s="2"/>
      <c r="N855" s="2"/>
      <c r="O855" s="6"/>
      <c r="P855" s="2"/>
      <c r="Q855" s="2"/>
      <c r="R855" s="6"/>
      <c r="S855" s="2"/>
      <c r="T855" s="2"/>
      <c r="U855" s="2"/>
      <c r="V855" s="7"/>
      <c r="W855" s="7"/>
      <c r="X855" s="8"/>
      <c r="Y855" s="8"/>
      <c r="Z855" s="8"/>
      <c r="AA855" s="8"/>
      <c r="AB855" s="8"/>
      <c r="AC855" s="7"/>
      <c r="AD855" s="8"/>
      <c r="AE855" s="8"/>
      <c r="AF855" s="7"/>
      <c r="AG855" s="8"/>
      <c r="AH855" s="8"/>
      <c r="AI855" s="8"/>
      <c r="AJ855" s="8"/>
      <c r="AK855" s="8"/>
      <c r="AL855" s="8"/>
      <c r="AM855" s="7"/>
      <c r="AN855" s="8"/>
      <c r="AO855" s="8"/>
      <c r="AP855" s="8"/>
      <c r="AQ855" s="7"/>
      <c r="AR855" s="8"/>
      <c r="AS855" s="8"/>
      <c r="AT855" s="8"/>
      <c r="AU855" s="8"/>
      <c r="AV855" s="8"/>
      <c r="AW855" s="8"/>
      <c r="AX855" s="7"/>
      <c r="AY855" s="8"/>
      <c r="AZ855" s="8"/>
      <c r="BA855" s="8"/>
      <c r="BB855" s="8"/>
      <c r="BC855" s="8"/>
      <c r="BD855" s="8"/>
      <c r="BE855" s="8"/>
      <c r="BF855" s="8"/>
      <c r="BG855" s="8"/>
      <c r="BH855" s="8"/>
      <c r="BI855" s="8"/>
      <c r="BJ855" s="8"/>
      <c r="BK855" s="8"/>
      <c r="BL855" s="8"/>
      <c r="BM855" s="8"/>
      <c r="BN855" s="8"/>
      <c r="BO855" s="8"/>
      <c r="BP855" s="7"/>
      <c r="BQ855" s="8"/>
      <c r="BR855" s="8"/>
      <c r="BS855" s="7"/>
      <c r="BT855" s="8"/>
      <c r="BU855" s="8"/>
      <c r="BV855" s="2"/>
      <c r="BW855" s="2"/>
      <c r="BX855" s="2"/>
      <c r="BY855" s="2"/>
      <c r="BZ855" s="2"/>
      <c r="CA855" s="2"/>
      <c r="CB855" s="2"/>
      <c r="CC855" s="2"/>
      <c r="CD855" s="2"/>
      <c r="CE855" s="2"/>
      <c r="CF855" s="2"/>
      <c r="CG855" s="2"/>
    </row>
    <row r="856" spans="1:85" s="9" customFormat="1" x14ac:dyDescent="0.25">
      <c r="A856" s="2"/>
      <c r="B856" s="3"/>
      <c r="C856" s="4"/>
      <c r="D856" s="5"/>
      <c r="E856" s="5"/>
      <c r="F856" s="4"/>
      <c r="G856" s="6"/>
      <c r="H856" s="6"/>
      <c r="I856" s="2"/>
      <c r="J856" s="2"/>
      <c r="K856" s="2"/>
      <c r="L856" s="6"/>
      <c r="M856" s="2"/>
      <c r="N856" s="2"/>
      <c r="O856" s="6"/>
      <c r="P856" s="2"/>
      <c r="Q856" s="2"/>
      <c r="R856" s="6"/>
      <c r="S856" s="2"/>
      <c r="T856" s="2"/>
      <c r="U856" s="2"/>
      <c r="V856" s="7"/>
      <c r="W856" s="7"/>
      <c r="X856" s="8"/>
      <c r="Y856" s="8"/>
      <c r="Z856" s="8"/>
      <c r="AA856" s="8"/>
      <c r="AB856" s="8"/>
      <c r="AC856" s="7"/>
      <c r="AD856" s="8"/>
      <c r="AE856" s="8"/>
      <c r="AF856" s="7"/>
      <c r="AG856" s="8"/>
      <c r="AH856" s="8"/>
      <c r="AI856" s="8"/>
      <c r="AJ856" s="8"/>
      <c r="AK856" s="8"/>
      <c r="AL856" s="8"/>
      <c r="AM856" s="7"/>
      <c r="AN856" s="8"/>
      <c r="AO856" s="8"/>
      <c r="AP856" s="8"/>
      <c r="AQ856" s="7"/>
      <c r="AR856" s="8"/>
      <c r="AS856" s="8"/>
      <c r="AT856" s="8"/>
      <c r="AU856" s="8"/>
      <c r="AV856" s="8"/>
      <c r="AW856" s="8"/>
      <c r="AX856" s="7"/>
      <c r="AY856" s="8"/>
      <c r="AZ856" s="8"/>
      <c r="BA856" s="8"/>
      <c r="BB856" s="8"/>
      <c r="BC856" s="8"/>
      <c r="BD856" s="8"/>
      <c r="BE856" s="8"/>
      <c r="BF856" s="8"/>
      <c r="BG856" s="8"/>
      <c r="BH856" s="8"/>
      <c r="BI856" s="8"/>
      <c r="BJ856" s="8"/>
      <c r="BK856" s="8"/>
      <c r="BL856" s="8"/>
      <c r="BM856" s="8"/>
      <c r="BN856" s="8"/>
      <c r="BO856" s="8"/>
      <c r="BP856" s="7"/>
      <c r="BQ856" s="8"/>
      <c r="BR856" s="8"/>
      <c r="BS856" s="7"/>
      <c r="BT856" s="8"/>
      <c r="BU856" s="8"/>
      <c r="BV856" s="2"/>
      <c r="BW856" s="2"/>
      <c r="BX856" s="2"/>
      <c r="BY856" s="2"/>
      <c r="BZ856" s="2"/>
      <c r="CA856" s="2"/>
      <c r="CB856" s="2"/>
      <c r="CC856" s="2"/>
      <c r="CD856" s="2"/>
      <c r="CE856" s="2"/>
      <c r="CF856" s="2"/>
      <c r="CG856" s="2"/>
    </row>
    <row r="857" spans="1:85" s="9" customFormat="1" x14ac:dyDescent="0.25">
      <c r="A857" s="2"/>
      <c r="B857" s="3"/>
      <c r="C857" s="4"/>
      <c r="D857" s="5"/>
      <c r="E857" s="5"/>
      <c r="F857" s="4"/>
      <c r="G857" s="6"/>
      <c r="H857" s="6"/>
      <c r="I857" s="2"/>
      <c r="J857" s="2"/>
      <c r="K857" s="2"/>
      <c r="L857" s="6"/>
      <c r="M857" s="2"/>
      <c r="N857" s="2"/>
      <c r="O857" s="6"/>
      <c r="P857" s="2"/>
      <c r="Q857" s="2"/>
      <c r="R857" s="6"/>
      <c r="S857" s="2"/>
      <c r="T857" s="2"/>
      <c r="U857" s="2"/>
      <c r="V857" s="7"/>
      <c r="W857" s="7"/>
      <c r="X857" s="8"/>
      <c r="Y857" s="8"/>
      <c r="Z857" s="8"/>
      <c r="AA857" s="8"/>
      <c r="AB857" s="8"/>
      <c r="AC857" s="7"/>
      <c r="AD857" s="8"/>
      <c r="AE857" s="8"/>
      <c r="AF857" s="7"/>
      <c r="AG857" s="8"/>
      <c r="AH857" s="8"/>
      <c r="AI857" s="8"/>
      <c r="AJ857" s="8"/>
      <c r="AK857" s="8"/>
      <c r="AL857" s="8"/>
      <c r="AM857" s="7"/>
      <c r="AN857" s="8"/>
      <c r="AO857" s="8"/>
      <c r="AP857" s="8"/>
      <c r="AQ857" s="7"/>
      <c r="AR857" s="8"/>
      <c r="AS857" s="8"/>
      <c r="AT857" s="8"/>
      <c r="AU857" s="8"/>
      <c r="AV857" s="8"/>
      <c r="AW857" s="8"/>
      <c r="AX857" s="7"/>
      <c r="AY857" s="8"/>
      <c r="AZ857" s="8"/>
      <c r="BA857" s="8"/>
      <c r="BB857" s="8"/>
      <c r="BC857" s="8"/>
      <c r="BD857" s="8"/>
      <c r="BE857" s="8"/>
      <c r="BF857" s="8"/>
      <c r="BG857" s="8"/>
      <c r="BH857" s="8"/>
      <c r="BI857" s="8"/>
      <c r="BJ857" s="8"/>
      <c r="BK857" s="8"/>
      <c r="BL857" s="8"/>
      <c r="BM857" s="8"/>
      <c r="BN857" s="8"/>
      <c r="BO857" s="8"/>
      <c r="BP857" s="7"/>
      <c r="BQ857" s="8"/>
      <c r="BR857" s="8"/>
      <c r="BS857" s="7"/>
      <c r="BT857" s="8"/>
      <c r="BU857" s="8"/>
      <c r="BV857" s="2"/>
      <c r="BW857" s="2"/>
      <c r="BX857" s="2"/>
      <c r="BY857" s="2"/>
      <c r="BZ857" s="2"/>
      <c r="CA857" s="2"/>
      <c r="CB857" s="2"/>
      <c r="CC857" s="2"/>
      <c r="CD857" s="2"/>
      <c r="CE857" s="2"/>
      <c r="CF857" s="2"/>
      <c r="CG857" s="2"/>
    </row>
    <row r="858" spans="1:85" s="9" customFormat="1" x14ac:dyDescent="0.25">
      <c r="A858" s="2"/>
      <c r="B858" s="3"/>
      <c r="C858" s="4"/>
      <c r="D858" s="5"/>
      <c r="E858" s="5"/>
      <c r="F858" s="4"/>
      <c r="G858" s="6"/>
      <c r="H858" s="6"/>
      <c r="I858" s="2"/>
      <c r="J858" s="2"/>
      <c r="K858" s="2"/>
      <c r="L858" s="6"/>
      <c r="M858" s="2"/>
      <c r="N858" s="2"/>
      <c r="O858" s="6"/>
      <c r="P858" s="2"/>
      <c r="Q858" s="2"/>
      <c r="R858" s="6"/>
      <c r="S858" s="2"/>
      <c r="T858" s="2"/>
      <c r="U858" s="2"/>
      <c r="V858" s="7"/>
      <c r="W858" s="7"/>
      <c r="X858" s="8"/>
      <c r="Y858" s="8"/>
      <c r="Z858" s="8"/>
      <c r="AA858" s="8"/>
      <c r="AB858" s="8"/>
      <c r="AC858" s="7"/>
      <c r="AD858" s="8"/>
      <c r="AE858" s="8"/>
      <c r="AF858" s="7"/>
      <c r="AG858" s="8"/>
      <c r="AH858" s="8"/>
      <c r="AI858" s="8"/>
      <c r="AJ858" s="8"/>
      <c r="AK858" s="8"/>
      <c r="AL858" s="8"/>
      <c r="AM858" s="7"/>
      <c r="AN858" s="8"/>
      <c r="AO858" s="8"/>
      <c r="AP858" s="8"/>
      <c r="AQ858" s="7"/>
      <c r="AR858" s="8"/>
      <c r="AS858" s="8"/>
      <c r="AT858" s="8"/>
      <c r="AU858" s="8"/>
      <c r="AV858" s="8"/>
      <c r="AW858" s="8"/>
      <c r="AX858" s="7"/>
      <c r="AY858" s="8"/>
      <c r="AZ858" s="8"/>
      <c r="BA858" s="8"/>
      <c r="BB858" s="8"/>
      <c r="BC858" s="8"/>
      <c r="BD858" s="8"/>
      <c r="BE858" s="8"/>
      <c r="BF858" s="8"/>
      <c r="BG858" s="8"/>
      <c r="BH858" s="8"/>
      <c r="BI858" s="8"/>
      <c r="BJ858" s="8"/>
      <c r="BK858" s="8"/>
      <c r="BL858" s="8"/>
      <c r="BM858" s="8"/>
      <c r="BN858" s="8"/>
      <c r="BO858" s="8"/>
      <c r="BP858" s="7"/>
      <c r="BQ858" s="8"/>
      <c r="BR858" s="8"/>
      <c r="BS858" s="7"/>
      <c r="BT858" s="8"/>
      <c r="BU858" s="8"/>
      <c r="BV858" s="2"/>
      <c r="BW858" s="2"/>
      <c r="BX858" s="2"/>
      <c r="BY858" s="2"/>
      <c r="BZ858" s="2"/>
      <c r="CA858" s="2"/>
      <c r="CB858" s="2"/>
      <c r="CC858" s="2"/>
      <c r="CD858" s="2"/>
      <c r="CE858" s="2"/>
      <c r="CF858" s="2"/>
      <c r="CG858" s="2"/>
    </row>
    <row r="859" spans="1:85" s="9" customFormat="1" x14ac:dyDescent="0.25">
      <c r="A859" s="2"/>
      <c r="B859" s="3"/>
      <c r="C859" s="4"/>
      <c r="D859" s="5"/>
      <c r="E859" s="5"/>
      <c r="F859" s="4"/>
      <c r="G859" s="6"/>
      <c r="H859" s="6"/>
      <c r="I859" s="2"/>
      <c r="J859" s="2"/>
      <c r="K859" s="2"/>
      <c r="L859" s="6"/>
      <c r="M859" s="2"/>
      <c r="N859" s="2"/>
      <c r="O859" s="6"/>
      <c r="P859" s="2"/>
      <c r="Q859" s="2"/>
      <c r="R859" s="6"/>
      <c r="S859" s="2"/>
      <c r="T859" s="2"/>
      <c r="U859" s="2"/>
      <c r="V859" s="7"/>
      <c r="W859" s="7"/>
      <c r="X859" s="8"/>
      <c r="Y859" s="8"/>
      <c r="Z859" s="8"/>
      <c r="AA859" s="8"/>
      <c r="AB859" s="8"/>
      <c r="AC859" s="7"/>
      <c r="AD859" s="8"/>
      <c r="AE859" s="8"/>
      <c r="AF859" s="7"/>
      <c r="AG859" s="8"/>
      <c r="AH859" s="8"/>
      <c r="AI859" s="8"/>
      <c r="AJ859" s="8"/>
      <c r="AK859" s="8"/>
      <c r="AL859" s="8"/>
      <c r="AM859" s="7"/>
      <c r="AN859" s="8"/>
      <c r="AO859" s="8"/>
      <c r="AP859" s="8"/>
      <c r="AQ859" s="7"/>
      <c r="AR859" s="8"/>
      <c r="AS859" s="8"/>
      <c r="AT859" s="8"/>
      <c r="AU859" s="8"/>
      <c r="AV859" s="8"/>
      <c r="AW859" s="8"/>
      <c r="AX859" s="7"/>
      <c r="AY859" s="8"/>
      <c r="AZ859" s="8"/>
      <c r="BA859" s="8"/>
      <c r="BB859" s="8"/>
      <c r="BC859" s="8"/>
      <c r="BD859" s="8"/>
      <c r="BE859" s="8"/>
      <c r="BF859" s="8"/>
      <c r="BG859" s="8"/>
      <c r="BH859" s="8"/>
      <c r="BI859" s="8"/>
      <c r="BJ859" s="8"/>
      <c r="BK859" s="8"/>
      <c r="BL859" s="8"/>
      <c r="BM859" s="8"/>
      <c r="BN859" s="8"/>
      <c r="BO859" s="8"/>
      <c r="BP859" s="7"/>
      <c r="BQ859" s="8"/>
      <c r="BR859" s="8"/>
      <c r="BS859" s="7"/>
      <c r="BT859" s="8"/>
      <c r="BU859" s="8"/>
      <c r="BV859" s="2"/>
      <c r="BW859" s="2"/>
      <c r="BX859" s="2"/>
      <c r="BY859" s="2"/>
      <c r="BZ859" s="2"/>
      <c r="CA859" s="2"/>
      <c r="CB859" s="2"/>
      <c r="CC859" s="2"/>
      <c r="CD859" s="2"/>
      <c r="CE859" s="2"/>
      <c r="CF859" s="2"/>
      <c r="CG859" s="2"/>
    </row>
    <row r="860" spans="1:85" s="9" customFormat="1" x14ac:dyDescent="0.25">
      <c r="A860" s="2"/>
      <c r="B860" s="3"/>
      <c r="C860" s="4"/>
      <c r="D860" s="5"/>
      <c r="E860" s="5"/>
      <c r="F860" s="4"/>
      <c r="G860" s="6"/>
      <c r="H860" s="6"/>
      <c r="I860" s="2"/>
      <c r="J860" s="2"/>
      <c r="K860" s="2"/>
      <c r="L860" s="6"/>
      <c r="M860" s="2"/>
      <c r="N860" s="2"/>
      <c r="O860" s="6"/>
      <c r="P860" s="2"/>
      <c r="Q860" s="2"/>
      <c r="R860" s="6"/>
      <c r="S860" s="2"/>
      <c r="T860" s="2"/>
      <c r="U860" s="2"/>
      <c r="V860" s="7"/>
      <c r="W860" s="7"/>
      <c r="X860" s="8"/>
      <c r="Y860" s="8"/>
      <c r="Z860" s="8"/>
      <c r="AA860" s="8"/>
      <c r="AB860" s="8"/>
      <c r="AC860" s="7"/>
      <c r="AD860" s="8"/>
      <c r="AE860" s="8"/>
      <c r="AF860" s="7"/>
      <c r="AG860" s="8"/>
      <c r="AH860" s="8"/>
      <c r="AI860" s="8"/>
      <c r="AJ860" s="8"/>
      <c r="AK860" s="8"/>
      <c r="AL860" s="8"/>
      <c r="AM860" s="7"/>
      <c r="AN860" s="8"/>
      <c r="AO860" s="8"/>
      <c r="AP860" s="8"/>
      <c r="AQ860" s="7"/>
      <c r="AR860" s="8"/>
      <c r="AS860" s="8"/>
      <c r="AT860" s="8"/>
      <c r="AU860" s="8"/>
      <c r="AV860" s="8"/>
      <c r="AW860" s="8"/>
      <c r="AX860" s="7"/>
      <c r="AY860" s="8"/>
      <c r="AZ860" s="8"/>
      <c r="BA860" s="8"/>
      <c r="BB860" s="8"/>
      <c r="BC860" s="8"/>
      <c r="BD860" s="8"/>
      <c r="BE860" s="8"/>
      <c r="BF860" s="8"/>
      <c r="BG860" s="8"/>
      <c r="BH860" s="8"/>
      <c r="BI860" s="8"/>
      <c r="BJ860" s="8"/>
      <c r="BK860" s="8"/>
      <c r="BL860" s="8"/>
      <c r="BM860" s="8"/>
      <c r="BN860" s="8"/>
      <c r="BO860" s="8"/>
      <c r="BP860" s="7"/>
      <c r="BQ860" s="8"/>
      <c r="BR860" s="8"/>
      <c r="BS860" s="7"/>
      <c r="BT860" s="8"/>
      <c r="BU860" s="8"/>
      <c r="BV860" s="2"/>
      <c r="BW860" s="2"/>
      <c r="BX860" s="2"/>
      <c r="BY860" s="2"/>
      <c r="BZ860" s="2"/>
      <c r="CA860" s="2"/>
      <c r="CB860" s="2"/>
      <c r="CC860" s="2"/>
      <c r="CD860" s="2"/>
      <c r="CE860" s="2"/>
      <c r="CF860" s="2"/>
      <c r="CG860" s="2"/>
    </row>
    <row r="861" spans="1:85" s="9" customFormat="1" x14ac:dyDescent="0.25">
      <c r="A861" s="2"/>
      <c r="B861" s="3"/>
      <c r="C861" s="4"/>
      <c r="D861" s="5"/>
      <c r="E861" s="5"/>
      <c r="F861" s="4"/>
      <c r="G861" s="6"/>
      <c r="H861" s="6"/>
      <c r="I861" s="2"/>
      <c r="J861" s="2"/>
      <c r="K861" s="2"/>
      <c r="L861" s="6"/>
      <c r="M861" s="2"/>
      <c r="N861" s="2"/>
      <c r="O861" s="6"/>
      <c r="P861" s="2"/>
      <c r="Q861" s="2"/>
      <c r="R861" s="6"/>
      <c r="S861" s="2"/>
      <c r="T861" s="2"/>
      <c r="U861" s="2"/>
      <c r="V861" s="7"/>
      <c r="W861" s="7"/>
      <c r="X861" s="8"/>
      <c r="Y861" s="8"/>
      <c r="Z861" s="8"/>
      <c r="AA861" s="8"/>
      <c r="AB861" s="8"/>
      <c r="AC861" s="7"/>
      <c r="AD861" s="8"/>
      <c r="AE861" s="8"/>
      <c r="AF861" s="7"/>
      <c r="AG861" s="8"/>
      <c r="AH861" s="8"/>
      <c r="AI861" s="8"/>
      <c r="AJ861" s="8"/>
      <c r="AK861" s="8"/>
      <c r="AL861" s="8"/>
      <c r="AM861" s="7"/>
      <c r="AN861" s="8"/>
      <c r="AO861" s="8"/>
      <c r="AP861" s="8"/>
      <c r="AQ861" s="7"/>
      <c r="AR861" s="8"/>
      <c r="AS861" s="8"/>
      <c r="AT861" s="8"/>
      <c r="AU861" s="8"/>
      <c r="AV861" s="8"/>
      <c r="AW861" s="8"/>
      <c r="AX861" s="7"/>
      <c r="AY861" s="8"/>
      <c r="AZ861" s="8"/>
      <c r="BA861" s="8"/>
      <c r="BB861" s="8"/>
      <c r="BC861" s="8"/>
      <c r="BD861" s="8"/>
      <c r="BE861" s="8"/>
      <c r="BF861" s="8"/>
      <c r="BG861" s="8"/>
      <c r="BH861" s="8"/>
      <c r="BI861" s="8"/>
      <c r="BJ861" s="8"/>
      <c r="BK861" s="8"/>
      <c r="BL861" s="8"/>
      <c r="BM861" s="8"/>
      <c r="BN861" s="8"/>
      <c r="BO861" s="8"/>
      <c r="BP861" s="7"/>
      <c r="BQ861" s="8"/>
      <c r="BR861" s="8"/>
      <c r="BS861" s="7"/>
      <c r="BT861" s="8"/>
      <c r="BU861" s="8"/>
      <c r="BV861" s="2"/>
      <c r="BW861" s="2"/>
      <c r="BX861" s="2"/>
      <c r="BY861" s="2"/>
      <c r="BZ861" s="2"/>
      <c r="CA861" s="2"/>
      <c r="CB861" s="2"/>
      <c r="CC861" s="2"/>
      <c r="CD861" s="2"/>
      <c r="CE861" s="2"/>
      <c r="CF861" s="2"/>
      <c r="CG861" s="2"/>
    </row>
    <row r="862" spans="1:85" s="9" customFormat="1" x14ac:dyDescent="0.25">
      <c r="A862" s="2"/>
      <c r="B862" s="3"/>
      <c r="C862" s="4"/>
      <c r="D862" s="5"/>
      <c r="E862" s="5"/>
      <c r="F862" s="4"/>
      <c r="G862" s="6"/>
      <c r="H862" s="6"/>
      <c r="I862" s="2"/>
      <c r="J862" s="2"/>
      <c r="K862" s="2"/>
      <c r="L862" s="6"/>
      <c r="M862" s="2"/>
      <c r="N862" s="2"/>
      <c r="O862" s="6"/>
      <c r="P862" s="2"/>
      <c r="Q862" s="2"/>
      <c r="R862" s="6"/>
      <c r="S862" s="2"/>
      <c r="T862" s="2"/>
      <c r="U862" s="2"/>
      <c r="V862" s="7"/>
      <c r="W862" s="7"/>
      <c r="X862" s="8"/>
      <c r="Y862" s="8"/>
      <c r="Z862" s="8"/>
      <c r="AA862" s="8"/>
      <c r="AB862" s="8"/>
      <c r="AC862" s="7"/>
      <c r="AD862" s="8"/>
      <c r="AE862" s="8"/>
      <c r="AF862" s="7"/>
      <c r="AG862" s="8"/>
      <c r="AH862" s="8"/>
      <c r="AI862" s="8"/>
      <c r="AJ862" s="8"/>
      <c r="AK862" s="8"/>
      <c r="AL862" s="8"/>
      <c r="AM862" s="7"/>
      <c r="AN862" s="8"/>
      <c r="AO862" s="8"/>
      <c r="AP862" s="8"/>
      <c r="AQ862" s="7"/>
      <c r="AR862" s="8"/>
      <c r="AS862" s="8"/>
      <c r="AT862" s="8"/>
      <c r="AU862" s="8"/>
      <c r="AV862" s="8"/>
      <c r="AW862" s="8"/>
      <c r="AX862" s="7"/>
      <c r="AY862" s="8"/>
      <c r="AZ862" s="8"/>
      <c r="BA862" s="8"/>
      <c r="BB862" s="8"/>
      <c r="BC862" s="8"/>
      <c r="BD862" s="8"/>
      <c r="BE862" s="8"/>
      <c r="BF862" s="8"/>
      <c r="BG862" s="8"/>
      <c r="BH862" s="8"/>
      <c r="BI862" s="8"/>
      <c r="BJ862" s="8"/>
      <c r="BK862" s="8"/>
      <c r="BL862" s="8"/>
      <c r="BM862" s="8"/>
      <c r="BN862" s="8"/>
      <c r="BO862" s="8"/>
      <c r="BP862" s="7"/>
      <c r="BQ862" s="8"/>
      <c r="BR862" s="8"/>
      <c r="BS862" s="7"/>
      <c r="BT862" s="8"/>
      <c r="BU862" s="8"/>
      <c r="BV862" s="2"/>
      <c r="BW862" s="2"/>
      <c r="BX862" s="2"/>
      <c r="BY862" s="2"/>
      <c r="BZ862" s="2"/>
      <c r="CA862" s="2"/>
      <c r="CB862" s="2"/>
      <c r="CC862" s="2"/>
      <c r="CD862" s="2"/>
      <c r="CE862" s="2"/>
      <c r="CF862" s="2"/>
      <c r="CG862" s="2"/>
    </row>
    <row r="863" spans="1:85" s="9" customFormat="1" x14ac:dyDescent="0.25">
      <c r="A863" s="2"/>
      <c r="B863" s="3"/>
      <c r="C863" s="4"/>
      <c r="D863" s="5"/>
      <c r="E863" s="5"/>
      <c r="F863" s="4"/>
      <c r="G863" s="6"/>
      <c r="H863" s="6"/>
      <c r="I863" s="2"/>
      <c r="J863" s="2"/>
      <c r="K863" s="2"/>
      <c r="L863" s="6"/>
      <c r="M863" s="2"/>
      <c r="N863" s="2"/>
      <c r="O863" s="6"/>
      <c r="P863" s="2"/>
      <c r="Q863" s="2"/>
      <c r="R863" s="6"/>
      <c r="S863" s="2"/>
      <c r="T863" s="2"/>
      <c r="U863" s="2"/>
      <c r="V863" s="7"/>
      <c r="W863" s="7"/>
      <c r="X863" s="8"/>
      <c r="Y863" s="8"/>
      <c r="Z863" s="8"/>
      <c r="AA863" s="8"/>
      <c r="AB863" s="8"/>
      <c r="AC863" s="7"/>
      <c r="AD863" s="8"/>
      <c r="AE863" s="8"/>
      <c r="AF863" s="7"/>
      <c r="AG863" s="8"/>
      <c r="AH863" s="8"/>
      <c r="AI863" s="8"/>
      <c r="AJ863" s="8"/>
      <c r="AK863" s="8"/>
      <c r="AL863" s="8"/>
      <c r="AM863" s="7"/>
      <c r="AN863" s="8"/>
      <c r="AO863" s="8"/>
      <c r="AP863" s="8"/>
      <c r="AQ863" s="7"/>
      <c r="AR863" s="8"/>
      <c r="AS863" s="8"/>
      <c r="AT863" s="8"/>
      <c r="AU863" s="8"/>
      <c r="AV863" s="8"/>
      <c r="AW863" s="8"/>
      <c r="AX863" s="7"/>
      <c r="AY863" s="8"/>
      <c r="AZ863" s="8"/>
      <c r="BA863" s="8"/>
      <c r="BB863" s="8"/>
      <c r="BC863" s="8"/>
      <c r="BD863" s="8"/>
      <c r="BE863" s="8"/>
      <c r="BF863" s="8"/>
      <c r="BG863" s="8"/>
      <c r="BH863" s="8"/>
      <c r="BI863" s="8"/>
      <c r="BJ863" s="8"/>
      <c r="BK863" s="8"/>
      <c r="BL863" s="8"/>
      <c r="BM863" s="8"/>
      <c r="BN863" s="8"/>
      <c r="BO863" s="8"/>
      <c r="BP863" s="7"/>
      <c r="BQ863" s="8"/>
      <c r="BR863" s="8"/>
      <c r="BS863" s="7"/>
      <c r="BT863" s="8"/>
      <c r="BU863" s="8"/>
      <c r="BV863" s="2"/>
      <c r="BW863" s="2"/>
      <c r="BX863" s="2"/>
      <c r="BY863" s="2"/>
      <c r="BZ863" s="2"/>
      <c r="CA863" s="2"/>
      <c r="CB863" s="2"/>
      <c r="CC863" s="2"/>
      <c r="CD863" s="2"/>
      <c r="CE863" s="2"/>
      <c r="CF863" s="2"/>
      <c r="CG863" s="2"/>
    </row>
    <row r="864" spans="1:85" s="9" customFormat="1" x14ac:dyDescent="0.25">
      <c r="A864" s="2"/>
      <c r="B864" s="3"/>
      <c r="C864" s="4"/>
      <c r="D864" s="5"/>
      <c r="E864" s="5"/>
      <c r="F864" s="4"/>
      <c r="G864" s="6"/>
      <c r="H864" s="6"/>
      <c r="I864" s="2"/>
      <c r="J864" s="2"/>
      <c r="K864" s="2"/>
      <c r="L864" s="6"/>
      <c r="M864" s="2"/>
      <c r="N864" s="2"/>
      <c r="O864" s="6"/>
      <c r="P864" s="2"/>
      <c r="Q864" s="2"/>
      <c r="R864" s="6"/>
      <c r="S864" s="2"/>
      <c r="T864" s="2"/>
      <c r="U864" s="2"/>
      <c r="V864" s="7"/>
      <c r="W864" s="7"/>
      <c r="X864" s="8"/>
      <c r="Y864" s="8"/>
      <c r="Z864" s="8"/>
      <c r="AA864" s="8"/>
      <c r="AB864" s="8"/>
      <c r="AC864" s="7"/>
      <c r="AD864" s="8"/>
      <c r="AE864" s="8"/>
      <c r="AF864" s="7"/>
      <c r="AG864" s="8"/>
      <c r="AH864" s="8"/>
      <c r="AI864" s="8"/>
      <c r="AJ864" s="8"/>
      <c r="AK864" s="8"/>
      <c r="AL864" s="8"/>
      <c r="AM864" s="7"/>
      <c r="AN864" s="8"/>
      <c r="AO864" s="8"/>
      <c r="AP864" s="8"/>
      <c r="AQ864" s="7"/>
      <c r="AR864" s="8"/>
      <c r="AS864" s="8"/>
      <c r="AT864" s="8"/>
      <c r="AU864" s="8"/>
      <c r="AV864" s="8"/>
      <c r="AW864" s="8"/>
      <c r="AX864" s="7"/>
      <c r="AY864" s="8"/>
      <c r="AZ864" s="8"/>
      <c r="BA864" s="8"/>
      <c r="BB864" s="8"/>
      <c r="BC864" s="8"/>
      <c r="BD864" s="8"/>
      <c r="BE864" s="8"/>
      <c r="BF864" s="8"/>
      <c r="BG864" s="8"/>
      <c r="BH864" s="8"/>
      <c r="BI864" s="8"/>
      <c r="BJ864" s="8"/>
      <c r="BK864" s="8"/>
      <c r="BL864" s="8"/>
      <c r="BM864" s="8"/>
      <c r="BN864" s="8"/>
      <c r="BO864" s="8"/>
      <c r="BP864" s="7"/>
      <c r="BQ864" s="8"/>
      <c r="BR864" s="8"/>
      <c r="BS864" s="7"/>
      <c r="BT864" s="8"/>
      <c r="BU864" s="8"/>
      <c r="BV864" s="2"/>
      <c r="BW864" s="2"/>
      <c r="BX864" s="2"/>
      <c r="BY864" s="2"/>
      <c r="BZ864" s="2"/>
      <c r="CA864" s="2"/>
      <c r="CB864" s="2"/>
      <c r="CC864" s="2"/>
      <c r="CD864" s="2"/>
      <c r="CE864" s="2"/>
      <c r="CF864" s="2"/>
      <c r="CG864" s="2"/>
    </row>
    <row r="865" spans="1:85" s="9" customFormat="1" x14ac:dyDescent="0.25">
      <c r="A865" s="2"/>
      <c r="B865" s="3"/>
      <c r="C865" s="4"/>
      <c r="D865" s="5"/>
      <c r="E865" s="5"/>
      <c r="F865" s="4"/>
      <c r="G865" s="6"/>
      <c r="H865" s="6"/>
      <c r="I865" s="2"/>
      <c r="J865" s="2"/>
      <c r="K865" s="2"/>
      <c r="L865" s="6"/>
      <c r="M865" s="2"/>
      <c r="N865" s="2"/>
      <c r="O865" s="6"/>
      <c r="P865" s="2"/>
      <c r="Q865" s="2"/>
      <c r="R865" s="6"/>
      <c r="S865" s="2"/>
      <c r="T865" s="2"/>
      <c r="U865" s="2"/>
      <c r="V865" s="7"/>
      <c r="W865" s="7"/>
      <c r="X865" s="8"/>
      <c r="Y865" s="8"/>
      <c r="Z865" s="8"/>
      <c r="AA865" s="8"/>
      <c r="AB865" s="8"/>
      <c r="AC865" s="7"/>
      <c r="AD865" s="8"/>
      <c r="AE865" s="8"/>
      <c r="AF865" s="7"/>
      <c r="AG865" s="8"/>
      <c r="AH865" s="8"/>
      <c r="AI865" s="8"/>
      <c r="AJ865" s="8"/>
      <c r="AK865" s="8"/>
      <c r="AL865" s="8"/>
      <c r="AM865" s="7"/>
      <c r="AN865" s="8"/>
      <c r="AO865" s="8"/>
      <c r="AP865" s="8"/>
      <c r="AQ865" s="7"/>
      <c r="AR865" s="8"/>
      <c r="AS865" s="8"/>
      <c r="AT865" s="8"/>
      <c r="AU865" s="8"/>
      <c r="AV865" s="8"/>
      <c r="AW865" s="8"/>
      <c r="AX865" s="7"/>
      <c r="AY865" s="8"/>
      <c r="AZ865" s="8"/>
      <c r="BA865" s="8"/>
      <c r="BB865" s="8"/>
      <c r="BC865" s="8"/>
      <c r="BD865" s="8"/>
      <c r="BE865" s="8"/>
      <c r="BF865" s="8"/>
      <c r="BG865" s="8"/>
      <c r="BH865" s="8"/>
      <c r="BI865" s="8"/>
      <c r="BJ865" s="8"/>
      <c r="BK865" s="8"/>
      <c r="BL865" s="8"/>
      <c r="BM865" s="8"/>
      <c r="BN865" s="8"/>
      <c r="BO865" s="8"/>
      <c r="BP865" s="7"/>
      <c r="BQ865" s="8"/>
      <c r="BR865" s="8"/>
      <c r="BS865" s="7"/>
      <c r="BT865" s="8"/>
      <c r="BU865" s="8"/>
      <c r="BV865" s="2"/>
      <c r="BW865" s="2"/>
      <c r="BX865" s="2"/>
      <c r="BY865" s="2"/>
      <c r="BZ865" s="2"/>
      <c r="CA865" s="2"/>
      <c r="CB865" s="2"/>
      <c r="CC865" s="2"/>
      <c r="CD865" s="2"/>
      <c r="CE865" s="2"/>
      <c r="CF865" s="2"/>
      <c r="CG865" s="2"/>
    </row>
    <row r="866" spans="1:85" s="9" customFormat="1" x14ac:dyDescent="0.25">
      <c r="A866" s="2"/>
      <c r="B866" s="3"/>
      <c r="C866" s="4"/>
      <c r="D866" s="5"/>
      <c r="E866" s="5"/>
      <c r="F866" s="4"/>
      <c r="G866" s="6"/>
      <c r="H866" s="6"/>
      <c r="I866" s="2"/>
      <c r="J866" s="2"/>
      <c r="K866" s="2"/>
      <c r="L866" s="6"/>
      <c r="M866" s="2"/>
      <c r="N866" s="2"/>
      <c r="O866" s="6"/>
      <c r="P866" s="2"/>
      <c r="Q866" s="2"/>
      <c r="R866" s="6"/>
      <c r="S866" s="2"/>
      <c r="T866" s="2"/>
      <c r="U866" s="2"/>
      <c r="V866" s="7"/>
      <c r="W866" s="7"/>
      <c r="X866" s="8"/>
      <c r="Y866" s="8"/>
      <c r="Z866" s="8"/>
      <c r="AA866" s="8"/>
      <c r="AB866" s="8"/>
      <c r="AC866" s="7"/>
      <c r="AD866" s="8"/>
      <c r="AE866" s="8"/>
      <c r="AF866" s="7"/>
      <c r="AG866" s="8"/>
      <c r="AH866" s="8"/>
      <c r="AI866" s="8"/>
      <c r="AJ866" s="8"/>
      <c r="AK866" s="8"/>
      <c r="AL866" s="8"/>
      <c r="AM866" s="7"/>
      <c r="AN866" s="8"/>
      <c r="AO866" s="8"/>
      <c r="AP866" s="8"/>
      <c r="AQ866" s="7"/>
      <c r="AR866" s="8"/>
      <c r="AS866" s="8"/>
      <c r="AT866" s="8"/>
      <c r="AU866" s="8"/>
      <c r="AV866" s="8"/>
      <c r="AW866" s="8"/>
      <c r="AX866" s="7"/>
      <c r="AY866" s="8"/>
      <c r="AZ866" s="8"/>
      <c r="BA866" s="8"/>
      <c r="BB866" s="8"/>
      <c r="BC866" s="8"/>
      <c r="BD866" s="8"/>
      <c r="BE866" s="8"/>
      <c r="BF866" s="8"/>
      <c r="BG866" s="8"/>
      <c r="BH866" s="8"/>
      <c r="BI866" s="8"/>
      <c r="BJ866" s="8"/>
      <c r="BK866" s="8"/>
      <c r="BL866" s="8"/>
      <c r="BM866" s="8"/>
      <c r="BN866" s="8"/>
      <c r="BO866" s="8"/>
      <c r="BP866" s="7"/>
      <c r="BQ866" s="8"/>
      <c r="BR866" s="8"/>
      <c r="BS866" s="7"/>
      <c r="BT866" s="8"/>
      <c r="BU866" s="8"/>
      <c r="BV866" s="2"/>
      <c r="BW866" s="2"/>
      <c r="BX866" s="2"/>
      <c r="BY866" s="2"/>
      <c r="BZ866" s="2"/>
      <c r="CA866" s="2"/>
      <c r="CB866" s="2"/>
      <c r="CC866" s="2"/>
      <c r="CD866" s="2"/>
      <c r="CE866" s="2"/>
      <c r="CF866" s="2"/>
      <c r="CG866" s="2"/>
    </row>
    <row r="867" spans="1:85" s="9" customFormat="1" x14ac:dyDescent="0.25">
      <c r="A867" s="2"/>
      <c r="B867" s="3"/>
      <c r="C867" s="4"/>
      <c r="D867" s="5"/>
      <c r="E867" s="5"/>
      <c r="F867" s="4"/>
      <c r="G867" s="6"/>
      <c r="H867" s="6"/>
      <c r="I867" s="2"/>
      <c r="J867" s="2"/>
      <c r="K867" s="2"/>
      <c r="L867" s="6"/>
      <c r="M867" s="2"/>
      <c r="N867" s="2"/>
      <c r="O867" s="6"/>
      <c r="P867" s="2"/>
      <c r="Q867" s="2"/>
      <c r="R867" s="6"/>
      <c r="S867" s="2"/>
      <c r="T867" s="2"/>
      <c r="U867" s="2"/>
      <c r="V867" s="7"/>
      <c r="W867" s="7"/>
      <c r="X867" s="8"/>
      <c r="Y867" s="8"/>
      <c r="Z867" s="8"/>
      <c r="AA867" s="8"/>
      <c r="AB867" s="8"/>
      <c r="AC867" s="7"/>
      <c r="AD867" s="8"/>
      <c r="AE867" s="8"/>
      <c r="AF867" s="7"/>
      <c r="AG867" s="8"/>
      <c r="AH867" s="8"/>
      <c r="AI867" s="8"/>
      <c r="AJ867" s="8"/>
      <c r="AK867" s="8"/>
      <c r="AL867" s="8"/>
      <c r="AM867" s="7"/>
      <c r="AN867" s="8"/>
      <c r="AO867" s="8"/>
      <c r="AP867" s="8"/>
      <c r="AQ867" s="7"/>
      <c r="AR867" s="8"/>
      <c r="AS867" s="8"/>
      <c r="AT867" s="8"/>
      <c r="AU867" s="8"/>
      <c r="AV867" s="8"/>
      <c r="AW867" s="8"/>
      <c r="AX867" s="7"/>
      <c r="AY867" s="8"/>
      <c r="AZ867" s="8"/>
      <c r="BA867" s="8"/>
      <c r="BB867" s="8"/>
      <c r="BC867" s="8"/>
      <c r="BD867" s="8"/>
      <c r="BE867" s="8"/>
      <c r="BF867" s="8"/>
      <c r="BG867" s="8"/>
      <c r="BH867" s="8"/>
      <c r="BI867" s="8"/>
      <c r="BJ867" s="8"/>
      <c r="BK867" s="8"/>
      <c r="BL867" s="8"/>
      <c r="BM867" s="8"/>
      <c r="BN867" s="8"/>
      <c r="BO867" s="8"/>
      <c r="BP867" s="7"/>
      <c r="BQ867" s="8"/>
      <c r="BR867" s="8"/>
      <c r="BS867" s="7"/>
      <c r="BT867" s="8"/>
      <c r="BU867" s="8"/>
      <c r="BV867" s="2"/>
      <c r="BW867" s="2"/>
      <c r="BX867" s="2"/>
      <c r="BY867" s="2"/>
      <c r="BZ867" s="2"/>
      <c r="CA867" s="2"/>
      <c r="CB867" s="2"/>
      <c r="CC867" s="2"/>
      <c r="CD867" s="2"/>
      <c r="CE867" s="2"/>
      <c r="CF867" s="2"/>
      <c r="CG867" s="2"/>
    </row>
    <row r="868" spans="1:85" s="9" customFormat="1" x14ac:dyDescent="0.25">
      <c r="A868" s="2"/>
      <c r="B868" s="3"/>
      <c r="C868" s="4"/>
      <c r="D868" s="5"/>
      <c r="E868" s="5"/>
      <c r="F868" s="4"/>
      <c r="G868" s="6"/>
      <c r="H868" s="6"/>
      <c r="I868" s="2"/>
      <c r="J868" s="2"/>
      <c r="K868" s="2"/>
      <c r="L868" s="6"/>
      <c r="M868" s="2"/>
      <c r="N868" s="2"/>
      <c r="O868" s="6"/>
      <c r="P868" s="2"/>
      <c r="Q868" s="2"/>
      <c r="R868" s="6"/>
      <c r="S868" s="2"/>
      <c r="T868" s="2"/>
      <c r="U868" s="2"/>
      <c r="V868" s="7"/>
      <c r="W868" s="7"/>
      <c r="X868" s="8"/>
      <c r="Y868" s="8"/>
      <c r="Z868" s="8"/>
      <c r="AA868" s="8"/>
      <c r="AB868" s="8"/>
      <c r="AC868" s="7"/>
      <c r="AD868" s="8"/>
      <c r="AE868" s="8"/>
      <c r="AF868" s="7"/>
      <c r="AG868" s="8"/>
      <c r="AH868" s="8"/>
      <c r="AI868" s="8"/>
      <c r="AJ868" s="8"/>
      <c r="AK868" s="8"/>
      <c r="AL868" s="8"/>
      <c r="AM868" s="7"/>
      <c r="AN868" s="8"/>
      <c r="AO868" s="8"/>
      <c r="AP868" s="8"/>
      <c r="AQ868" s="7"/>
      <c r="AR868" s="8"/>
      <c r="AS868" s="8"/>
      <c r="AT868" s="8"/>
      <c r="AU868" s="8"/>
      <c r="AV868" s="8"/>
      <c r="AW868" s="8"/>
      <c r="AX868" s="7"/>
      <c r="AY868" s="8"/>
      <c r="AZ868" s="8"/>
      <c r="BA868" s="8"/>
      <c r="BB868" s="8"/>
      <c r="BC868" s="8"/>
      <c r="BD868" s="8"/>
      <c r="BE868" s="8"/>
      <c r="BF868" s="8"/>
      <c r="BG868" s="8"/>
      <c r="BH868" s="8"/>
      <c r="BI868" s="8"/>
      <c r="BJ868" s="8"/>
      <c r="BK868" s="8"/>
      <c r="BL868" s="8"/>
      <c r="BM868" s="8"/>
      <c r="BN868" s="8"/>
      <c r="BO868" s="8"/>
      <c r="BP868" s="7"/>
      <c r="BQ868" s="8"/>
      <c r="BR868" s="8"/>
      <c r="BS868" s="7"/>
      <c r="BT868" s="8"/>
      <c r="BU868" s="8"/>
      <c r="BV868" s="2"/>
      <c r="BW868" s="2"/>
      <c r="BX868" s="2"/>
      <c r="BY868" s="2"/>
      <c r="BZ868" s="2"/>
      <c r="CA868" s="2"/>
      <c r="CB868" s="2"/>
      <c r="CC868" s="2"/>
      <c r="CD868" s="2"/>
      <c r="CE868" s="2"/>
      <c r="CF868" s="2"/>
      <c r="CG868" s="2"/>
    </row>
    <row r="869" spans="1:85" s="9" customFormat="1" x14ac:dyDescent="0.25">
      <c r="A869" s="2"/>
      <c r="B869" s="3"/>
      <c r="C869" s="4"/>
      <c r="D869" s="5"/>
      <c r="E869" s="5"/>
      <c r="F869" s="4"/>
      <c r="G869" s="6"/>
      <c r="H869" s="6"/>
      <c r="I869" s="2"/>
      <c r="J869" s="2"/>
      <c r="K869" s="2"/>
      <c r="L869" s="6"/>
      <c r="M869" s="2"/>
      <c r="N869" s="2"/>
      <c r="O869" s="6"/>
      <c r="P869" s="2"/>
      <c r="Q869" s="2"/>
      <c r="R869" s="6"/>
      <c r="S869" s="2"/>
      <c r="T869" s="2"/>
      <c r="U869" s="2"/>
      <c r="V869" s="7"/>
      <c r="W869" s="7"/>
      <c r="X869" s="8"/>
      <c r="Y869" s="8"/>
      <c r="Z869" s="8"/>
      <c r="AA869" s="8"/>
      <c r="AB869" s="8"/>
      <c r="AC869" s="7"/>
      <c r="AD869" s="8"/>
      <c r="AE869" s="8"/>
      <c r="AF869" s="7"/>
      <c r="AG869" s="8"/>
      <c r="AH869" s="8"/>
      <c r="AI869" s="8"/>
      <c r="AJ869" s="8"/>
      <c r="AK869" s="8"/>
      <c r="AL869" s="8"/>
      <c r="AM869" s="7"/>
      <c r="AN869" s="8"/>
      <c r="AO869" s="8"/>
      <c r="AP869" s="8"/>
      <c r="AQ869" s="7"/>
      <c r="AR869" s="8"/>
      <c r="AS869" s="8"/>
      <c r="AT869" s="8"/>
      <c r="AU869" s="8"/>
      <c r="AV869" s="8"/>
      <c r="AW869" s="8"/>
      <c r="AX869" s="7"/>
      <c r="AY869" s="8"/>
      <c r="AZ869" s="8"/>
      <c r="BA869" s="8"/>
      <c r="BB869" s="8"/>
      <c r="BC869" s="8"/>
      <c r="BD869" s="8"/>
      <c r="BE869" s="8"/>
      <c r="BF869" s="8"/>
      <c r="BG869" s="8"/>
      <c r="BH869" s="8"/>
      <c r="BI869" s="8"/>
      <c r="BJ869" s="8"/>
      <c r="BK869" s="8"/>
      <c r="BL869" s="8"/>
      <c r="BM869" s="8"/>
      <c r="BN869" s="8"/>
      <c r="BO869" s="8"/>
      <c r="BP869" s="7"/>
      <c r="BQ869" s="8"/>
      <c r="BR869" s="8"/>
      <c r="BS869" s="7"/>
      <c r="BT869" s="8"/>
      <c r="BU869" s="8"/>
      <c r="BV869" s="2"/>
      <c r="BW869" s="2"/>
      <c r="BX869" s="2"/>
      <c r="BY869" s="2"/>
      <c r="BZ869" s="2"/>
      <c r="CA869" s="2"/>
      <c r="CB869" s="2"/>
      <c r="CC869" s="2"/>
      <c r="CD869" s="2"/>
      <c r="CE869" s="2"/>
      <c r="CF869" s="2"/>
      <c r="CG869" s="2"/>
    </row>
    <row r="870" spans="1:85" s="9" customFormat="1" x14ac:dyDescent="0.25">
      <c r="A870" s="2"/>
      <c r="B870" s="3"/>
      <c r="C870" s="4"/>
      <c r="D870" s="5"/>
      <c r="E870" s="5"/>
      <c r="F870" s="4"/>
      <c r="G870" s="6"/>
      <c r="H870" s="6"/>
      <c r="I870" s="2"/>
      <c r="J870" s="2"/>
      <c r="K870" s="2"/>
      <c r="L870" s="6"/>
      <c r="M870" s="2"/>
      <c r="N870" s="2"/>
      <c r="O870" s="6"/>
      <c r="P870" s="2"/>
      <c r="Q870" s="2"/>
      <c r="R870" s="6"/>
      <c r="S870" s="2"/>
      <c r="T870" s="2"/>
      <c r="U870" s="2"/>
      <c r="V870" s="7"/>
      <c r="W870" s="7"/>
      <c r="X870" s="8"/>
      <c r="Y870" s="8"/>
      <c r="Z870" s="8"/>
      <c r="AA870" s="8"/>
      <c r="AB870" s="8"/>
      <c r="AC870" s="7"/>
      <c r="AD870" s="8"/>
      <c r="AE870" s="8"/>
      <c r="AF870" s="7"/>
      <c r="AG870" s="8"/>
      <c r="AH870" s="8"/>
      <c r="AI870" s="8"/>
      <c r="AJ870" s="8"/>
      <c r="AK870" s="8"/>
      <c r="AL870" s="8"/>
      <c r="AM870" s="7"/>
      <c r="AN870" s="8"/>
      <c r="AO870" s="8"/>
      <c r="AP870" s="8"/>
      <c r="AQ870" s="7"/>
      <c r="AR870" s="8"/>
      <c r="AS870" s="8"/>
      <c r="AT870" s="8"/>
      <c r="AU870" s="8"/>
      <c r="AV870" s="8"/>
      <c r="AW870" s="8"/>
      <c r="AX870" s="7"/>
      <c r="AY870" s="8"/>
      <c r="AZ870" s="8"/>
      <c r="BA870" s="8"/>
      <c r="BB870" s="8"/>
      <c r="BC870" s="8"/>
      <c r="BD870" s="8"/>
      <c r="BE870" s="8"/>
      <c r="BF870" s="8"/>
      <c r="BG870" s="8"/>
      <c r="BH870" s="8"/>
      <c r="BI870" s="8"/>
      <c r="BJ870" s="8"/>
      <c r="BK870" s="8"/>
      <c r="BL870" s="8"/>
      <c r="BM870" s="8"/>
      <c r="BN870" s="8"/>
      <c r="BO870" s="8"/>
      <c r="BP870" s="7"/>
      <c r="BQ870" s="8"/>
      <c r="BR870" s="8"/>
      <c r="BS870" s="7"/>
      <c r="BT870" s="8"/>
      <c r="BU870" s="8"/>
      <c r="BV870" s="2"/>
      <c r="BW870" s="2"/>
      <c r="BX870" s="2"/>
      <c r="BY870" s="2"/>
      <c r="BZ870" s="2"/>
      <c r="CA870" s="2"/>
      <c r="CB870" s="2"/>
      <c r="CC870" s="2"/>
      <c r="CD870" s="2"/>
      <c r="CE870" s="2"/>
      <c r="CF870" s="2"/>
      <c r="CG870" s="2"/>
    </row>
    <row r="871" spans="1:85" s="9" customFormat="1" x14ac:dyDescent="0.25">
      <c r="A871" s="2"/>
      <c r="B871" s="3"/>
      <c r="C871" s="4"/>
      <c r="D871" s="5"/>
      <c r="E871" s="5"/>
      <c r="F871" s="4"/>
      <c r="G871" s="6"/>
      <c r="H871" s="6"/>
      <c r="I871" s="2"/>
      <c r="J871" s="2"/>
      <c r="K871" s="2"/>
      <c r="L871" s="6"/>
      <c r="M871" s="2"/>
      <c r="N871" s="2"/>
      <c r="O871" s="6"/>
      <c r="P871" s="2"/>
      <c r="Q871" s="2"/>
      <c r="R871" s="6"/>
      <c r="S871" s="2"/>
      <c r="T871" s="2"/>
      <c r="U871" s="2"/>
      <c r="V871" s="7"/>
      <c r="W871" s="7"/>
      <c r="X871" s="8"/>
      <c r="Y871" s="8"/>
      <c r="Z871" s="8"/>
      <c r="AA871" s="8"/>
      <c r="AB871" s="8"/>
      <c r="AC871" s="7"/>
      <c r="AD871" s="8"/>
      <c r="AE871" s="8"/>
      <c r="AF871" s="7"/>
      <c r="AG871" s="8"/>
      <c r="AH871" s="8"/>
      <c r="AI871" s="8"/>
      <c r="AJ871" s="8"/>
      <c r="AK871" s="8"/>
      <c r="AL871" s="8"/>
      <c r="AM871" s="7"/>
      <c r="AN871" s="8"/>
      <c r="AO871" s="8"/>
      <c r="AP871" s="8"/>
      <c r="AQ871" s="7"/>
      <c r="AR871" s="8"/>
      <c r="AS871" s="8"/>
      <c r="AT871" s="8"/>
      <c r="AU871" s="8"/>
      <c r="AV871" s="8"/>
      <c r="AW871" s="8"/>
      <c r="AX871" s="7"/>
      <c r="AY871" s="8"/>
      <c r="AZ871" s="8"/>
      <c r="BA871" s="8"/>
      <c r="BB871" s="8"/>
      <c r="BC871" s="8"/>
      <c r="BD871" s="8"/>
      <c r="BE871" s="8"/>
      <c r="BF871" s="8"/>
      <c r="BG871" s="8"/>
      <c r="BH871" s="8"/>
      <c r="BI871" s="8"/>
      <c r="BJ871" s="8"/>
      <c r="BK871" s="8"/>
      <c r="BL871" s="8"/>
      <c r="BM871" s="8"/>
      <c r="BN871" s="8"/>
      <c r="BO871" s="8"/>
      <c r="BP871" s="7"/>
      <c r="BQ871" s="8"/>
      <c r="BR871" s="8"/>
      <c r="BS871" s="7"/>
      <c r="BT871" s="8"/>
      <c r="BU871" s="8"/>
      <c r="BV871" s="2"/>
      <c r="BW871" s="2"/>
      <c r="BX871" s="2"/>
      <c r="BY871" s="2"/>
      <c r="BZ871" s="2"/>
      <c r="CA871" s="2"/>
      <c r="CB871" s="2"/>
      <c r="CC871" s="2"/>
      <c r="CD871" s="2"/>
      <c r="CE871" s="2"/>
      <c r="CF871" s="2"/>
      <c r="CG871" s="2"/>
    </row>
    <row r="872" spans="1:85" s="9" customFormat="1" x14ac:dyDescent="0.25">
      <c r="A872" s="2"/>
      <c r="B872" s="3"/>
      <c r="C872" s="4"/>
      <c r="D872" s="5"/>
      <c r="E872" s="5"/>
      <c r="F872" s="4"/>
      <c r="G872" s="6"/>
      <c r="H872" s="6"/>
      <c r="I872" s="2"/>
      <c r="J872" s="2"/>
      <c r="K872" s="2"/>
      <c r="L872" s="6"/>
      <c r="M872" s="2"/>
      <c r="N872" s="2"/>
      <c r="O872" s="6"/>
      <c r="P872" s="2"/>
      <c r="Q872" s="2"/>
      <c r="R872" s="6"/>
      <c r="S872" s="2"/>
      <c r="T872" s="2"/>
      <c r="U872" s="2"/>
      <c r="V872" s="7"/>
      <c r="W872" s="7"/>
      <c r="X872" s="8"/>
      <c r="Y872" s="8"/>
      <c r="Z872" s="8"/>
      <c r="AA872" s="8"/>
      <c r="AB872" s="8"/>
      <c r="AC872" s="7"/>
      <c r="AD872" s="8"/>
      <c r="AE872" s="8"/>
      <c r="AF872" s="7"/>
      <c r="AG872" s="8"/>
      <c r="AH872" s="8"/>
      <c r="AI872" s="8"/>
      <c r="AJ872" s="8"/>
      <c r="AK872" s="8"/>
      <c r="AL872" s="8"/>
      <c r="AM872" s="7"/>
      <c r="AN872" s="8"/>
      <c r="AO872" s="8"/>
      <c r="AP872" s="8"/>
      <c r="AQ872" s="7"/>
      <c r="AR872" s="8"/>
      <c r="AS872" s="8"/>
      <c r="AT872" s="8"/>
      <c r="AU872" s="8"/>
      <c r="AV872" s="8"/>
      <c r="AW872" s="8"/>
      <c r="AX872" s="7"/>
      <c r="AY872" s="8"/>
      <c r="AZ872" s="8"/>
      <c r="BA872" s="8"/>
      <c r="BB872" s="8"/>
      <c r="BC872" s="8"/>
      <c r="BD872" s="8"/>
      <c r="BE872" s="8"/>
      <c r="BF872" s="8"/>
      <c r="BG872" s="8"/>
      <c r="BH872" s="8"/>
      <c r="BI872" s="8"/>
      <c r="BJ872" s="8"/>
      <c r="BK872" s="8"/>
      <c r="BL872" s="8"/>
      <c r="BM872" s="8"/>
      <c r="BN872" s="8"/>
      <c r="BO872" s="8"/>
      <c r="BP872" s="7"/>
      <c r="BQ872" s="8"/>
      <c r="BR872" s="8"/>
      <c r="BS872" s="7"/>
      <c r="BT872" s="8"/>
      <c r="BU872" s="8"/>
      <c r="BV872" s="2"/>
      <c r="BW872" s="2"/>
      <c r="BX872" s="2"/>
      <c r="BY872" s="2"/>
      <c r="BZ872" s="2"/>
      <c r="CA872" s="2"/>
      <c r="CB872" s="2"/>
      <c r="CC872" s="2"/>
      <c r="CD872" s="2"/>
      <c r="CE872" s="2"/>
      <c r="CF872" s="2"/>
      <c r="CG872" s="2"/>
    </row>
    <row r="873" spans="1:85" s="9" customFormat="1" x14ac:dyDescent="0.25">
      <c r="A873" s="2"/>
      <c r="B873" s="3"/>
      <c r="C873" s="4"/>
      <c r="D873" s="5"/>
      <c r="E873" s="5"/>
      <c r="F873" s="4"/>
      <c r="G873" s="6"/>
      <c r="H873" s="6"/>
      <c r="I873" s="2"/>
      <c r="J873" s="2"/>
      <c r="K873" s="2"/>
      <c r="L873" s="6"/>
      <c r="M873" s="2"/>
      <c r="N873" s="2"/>
      <c r="O873" s="6"/>
      <c r="P873" s="2"/>
      <c r="Q873" s="2"/>
      <c r="R873" s="6"/>
      <c r="S873" s="2"/>
      <c r="T873" s="2"/>
      <c r="U873" s="2"/>
      <c r="V873" s="7"/>
      <c r="W873" s="7"/>
      <c r="X873" s="8"/>
      <c r="Y873" s="8"/>
      <c r="Z873" s="8"/>
      <c r="AA873" s="8"/>
      <c r="AB873" s="8"/>
      <c r="AC873" s="7"/>
      <c r="AD873" s="8"/>
      <c r="AE873" s="8"/>
      <c r="AF873" s="7"/>
      <c r="AG873" s="8"/>
      <c r="AH873" s="8"/>
      <c r="AI873" s="8"/>
      <c r="AJ873" s="8"/>
      <c r="AK873" s="8"/>
      <c r="AL873" s="8"/>
      <c r="AM873" s="7"/>
      <c r="AN873" s="8"/>
      <c r="AO873" s="8"/>
      <c r="AP873" s="8"/>
      <c r="AQ873" s="7"/>
      <c r="AR873" s="8"/>
      <c r="AS873" s="8"/>
      <c r="AT873" s="8"/>
      <c r="AU873" s="8"/>
      <c r="AV873" s="8"/>
      <c r="AW873" s="8"/>
      <c r="AX873" s="7"/>
      <c r="AY873" s="8"/>
      <c r="AZ873" s="8"/>
      <c r="BA873" s="8"/>
      <c r="BB873" s="8"/>
      <c r="BC873" s="8"/>
      <c r="BD873" s="8"/>
      <c r="BE873" s="8"/>
      <c r="BF873" s="8"/>
      <c r="BG873" s="8"/>
      <c r="BH873" s="8"/>
      <c r="BI873" s="8"/>
      <c r="BJ873" s="8"/>
      <c r="BK873" s="8"/>
      <c r="BL873" s="8"/>
      <c r="BM873" s="8"/>
      <c r="BN873" s="8"/>
      <c r="BO873" s="8"/>
      <c r="BP873" s="7"/>
      <c r="BQ873" s="8"/>
      <c r="BR873" s="8"/>
      <c r="BS873" s="7"/>
      <c r="BT873" s="8"/>
      <c r="BU873" s="8"/>
      <c r="BV873" s="2"/>
      <c r="BW873" s="2"/>
      <c r="BX873" s="2"/>
      <c r="BY873" s="2"/>
      <c r="BZ873" s="2"/>
      <c r="CA873" s="2"/>
      <c r="CB873" s="2"/>
      <c r="CC873" s="2"/>
      <c r="CD873" s="2"/>
      <c r="CE873" s="2"/>
      <c r="CF873" s="2"/>
      <c r="CG873" s="2"/>
    </row>
    <row r="874" spans="1:85" s="9" customFormat="1" x14ac:dyDescent="0.25">
      <c r="A874" s="2"/>
      <c r="B874" s="3"/>
      <c r="C874" s="4"/>
      <c r="D874" s="5"/>
      <c r="E874" s="5"/>
      <c r="F874" s="4"/>
      <c r="G874" s="6"/>
      <c r="H874" s="6"/>
      <c r="I874" s="2"/>
      <c r="J874" s="2"/>
      <c r="K874" s="2"/>
      <c r="L874" s="6"/>
      <c r="M874" s="2"/>
      <c r="N874" s="2"/>
      <c r="O874" s="6"/>
      <c r="P874" s="2"/>
      <c r="Q874" s="2"/>
      <c r="R874" s="6"/>
      <c r="S874" s="2"/>
      <c r="T874" s="2"/>
      <c r="U874" s="2"/>
      <c r="V874" s="7"/>
      <c r="W874" s="7"/>
      <c r="X874" s="8"/>
      <c r="Y874" s="8"/>
      <c r="Z874" s="8"/>
      <c r="AA874" s="8"/>
      <c r="AB874" s="8"/>
      <c r="AC874" s="7"/>
      <c r="AD874" s="8"/>
      <c r="AE874" s="8"/>
      <c r="AF874" s="7"/>
      <c r="AG874" s="8"/>
      <c r="AH874" s="8"/>
      <c r="AI874" s="8"/>
      <c r="AJ874" s="8"/>
      <c r="AK874" s="8"/>
      <c r="AL874" s="8"/>
      <c r="AM874" s="7"/>
      <c r="AN874" s="8"/>
      <c r="AO874" s="8"/>
      <c r="AP874" s="8"/>
      <c r="AQ874" s="7"/>
      <c r="AR874" s="8"/>
      <c r="AS874" s="8"/>
      <c r="AT874" s="8"/>
      <c r="AU874" s="8"/>
      <c r="AV874" s="8"/>
      <c r="AW874" s="8"/>
      <c r="AX874" s="7"/>
      <c r="AY874" s="8"/>
      <c r="AZ874" s="8"/>
      <c r="BA874" s="8"/>
      <c r="BB874" s="8"/>
      <c r="BC874" s="8"/>
      <c r="BD874" s="8"/>
      <c r="BE874" s="8"/>
      <c r="BF874" s="8"/>
      <c r="BG874" s="8"/>
      <c r="BH874" s="8"/>
      <c r="BI874" s="8"/>
      <c r="BJ874" s="8"/>
      <c r="BK874" s="8"/>
      <c r="BL874" s="8"/>
      <c r="BM874" s="8"/>
      <c r="BN874" s="8"/>
      <c r="BO874" s="8"/>
      <c r="BP874" s="7"/>
      <c r="BQ874" s="8"/>
      <c r="BR874" s="8"/>
      <c r="BS874" s="7"/>
      <c r="BT874" s="8"/>
      <c r="BU874" s="8"/>
      <c r="BV874" s="2"/>
      <c r="BW874" s="2"/>
      <c r="BX874" s="2"/>
      <c r="BY874" s="2"/>
      <c r="BZ874" s="2"/>
      <c r="CA874" s="2"/>
      <c r="CB874" s="2"/>
      <c r="CC874" s="2"/>
      <c r="CD874" s="2"/>
      <c r="CE874" s="2"/>
      <c r="CF874" s="2"/>
      <c r="CG874" s="2"/>
    </row>
    <row r="875" spans="1:85" s="9" customFormat="1" x14ac:dyDescent="0.25">
      <c r="A875" s="2"/>
      <c r="B875" s="3"/>
      <c r="C875" s="4"/>
      <c r="D875" s="5"/>
      <c r="E875" s="5"/>
      <c r="F875" s="4"/>
      <c r="G875" s="6"/>
      <c r="H875" s="6"/>
      <c r="I875" s="2"/>
      <c r="J875" s="2"/>
      <c r="K875" s="2"/>
      <c r="L875" s="6"/>
      <c r="M875" s="2"/>
      <c r="N875" s="2"/>
      <c r="O875" s="6"/>
      <c r="P875" s="2"/>
      <c r="Q875" s="2"/>
      <c r="R875" s="6"/>
      <c r="S875" s="2"/>
      <c r="T875" s="2"/>
      <c r="U875" s="2"/>
      <c r="V875" s="7"/>
      <c r="W875" s="7"/>
      <c r="X875" s="8"/>
      <c r="Y875" s="8"/>
      <c r="Z875" s="8"/>
      <c r="AA875" s="8"/>
      <c r="AB875" s="8"/>
      <c r="AC875" s="7"/>
      <c r="AD875" s="8"/>
      <c r="AE875" s="8"/>
      <c r="AF875" s="7"/>
      <c r="AG875" s="8"/>
      <c r="AH875" s="8"/>
      <c r="AI875" s="8"/>
      <c r="AJ875" s="8"/>
      <c r="AK875" s="8"/>
      <c r="AL875" s="8"/>
      <c r="AM875" s="7"/>
      <c r="AN875" s="8"/>
      <c r="AO875" s="8"/>
      <c r="AP875" s="8"/>
      <c r="AQ875" s="7"/>
      <c r="AR875" s="8"/>
      <c r="AS875" s="8"/>
      <c r="AT875" s="8"/>
      <c r="AU875" s="8"/>
      <c r="AV875" s="8"/>
      <c r="AW875" s="8"/>
      <c r="AX875" s="7"/>
      <c r="AY875" s="8"/>
      <c r="AZ875" s="8"/>
      <c r="BA875" s="8"/>
      <c r="BB875" s="8"/>
      <c r="BC875" s="8"/>
      <c r="BD875" s="8"/>
      <c r="BE875" s="8"/>
      <c r="BF875" s="8"/>
      <c r="BG875" s="8"/>
      <c r="BH875" s="8"/>
      <c r="BI875" s="8"/>
      <c r="BJ875" s="8"/>
      <c r="BK875" s="8"/>
      <c r="BL875" s="8"/>
      <c r="BM875" s="8"/>
      <c r="BN875" s="8"/>
      <c r="BO875" s="8"/>
      <c r="BP875" s="7"/>
      <c r="BQ875" s="8"/>
      <c r="BR875" s="8"/>
      <c r="BS875" s="7"/>
      <c r="BT875" s="8"/>
      <c r="BU875" s="8"/>
      <c r="BV875" s="2"/>
      <c r="BW875" s="2"/>
      <c r="BX875" s="2"/>
      <c r="BY875" s="2"/>
      <c r="BZ875" s="2"/>
      <c r="CA875" s="2"/>
      <c r="CB875" s="2"/>
      <c r="CC875" s="2"/>
      <c r="CD875" s="2"/>
      <c r="CE875" s="2"/>
      <c r="CF875" s="2"/>
      <c r="CG875" s="2"/>
    </row>
    <row r="876" spans="1:85" s="9" customFormat="1" x14ac:dyDescent="0.25">
      <c r="A876" s="2"/>
      <c r="B876" s="3"/>
      <c r="C876" s="4"/>
      <c r="D876" s="5"/>
      <c r="E876" s="5"/>
      <c r="F876" s="4"/>
      <c r="G876" s="6"/>
      <c r="H876" s="6"/>
      <c r="I876" s="2"/>
      <c r="J876" s="2"/>
      <c r="K876" s="2"/>
      <c r="L876" s="6"/>
      <c r="M876" s="2"/>
      <c r="N876" s="2"/>
      <c r="O876" s="6"/>
      <c r="P876" s="2"/>
      <c r="Q876" s="2"/>
      <c r="R876" s="6"/>
      <c r="S876" s="2"/>
      <c r="T876" s="2"/>
      <c r="U876" s="2"/>
      <c r="V876" s="7"/>
      <c r="W876" s="7"/>
      <c r="X876" s="8"/>
      <c r="Y876" s="8"/>
      <c r="Z876" s="8"/>
      <c r="AA876" s="8"/>
      <c r="AB876" s="8"/>
      <c r="AC876" s="7"/>
      <c r="AD876" s="8"/>
      <c r="AE876" s="8"/>
      <c r="AF876" s="7"/>
      <c r="AG876" s="8"/>
      <c r="AH876" s="8"/>
      <c r="AI876" s="8"/>
      <c r="AJ876" s="8"/>
      <c r="AK876" s="8"/>
      <c r="AL876" s="8"/>
      <c r="AM876" s="7"/>
      <c r="AN876" s="8"/>
      <c r="AO876" s="8"/>
      <c r="AP876" s="8"/>
      <c r="AQ876" s="7"/>
      <c r="AR876" s="8"/>
      <c r="AS876" s="8"/>
      <c r="AT876" s="8"/>
      <c r="AU876" s="8"/>
      <c r="AV876" s="8"/>
      <c r="AW876" s="8"/>
      <c r="AX876" s="7"/>
      <c r="AY876" s="8"/>
      <c r="AZ876" s="8"/>
      <c r="BA876" s="8"/>
      <c r="BB876" s="8"/>
      <c r="BC876" s="8"/>
      <c r="BD876" s="8"/>
      <c r="BE876" s="8"/>
      <c r="BF876" s="8"/>
      <c r="BG876" s="8"/>
      <c r="BH876" s="8"/>
      <c r="BI876" s="8"/>
      <c r="BJ876" s="8"/>
      <c r="BK876" s="8"/>
      <c r="BL876" s="8"/>
      <c r="BM876" s="8"/>
      <c r="BN876" s="8"/>
      <c r="BO876" s="8"/>
      <c r="BP876" s="7"/>
      <c r="BQ876" s="8"/>
      <c r="BR876" s="8"/>
      <c r="BS876" s="7"/>
      <c r="BT876" s="8"/>
      <c r="BU876" s="8"/>
      <c r="BV876" s="2"/>
      <c r="BW876" s="2"/>
      <c r="BX876" s="2"/>
      <c r="BY876" s="2"/>
      <c r="BZ876" s="2"/>
      <c r="CA876" s="2"/>
      <c r="CB876" s="2"/>
      <c r="CC876" s="2"/>
      <c r="CD876" s="2"/>
      <c r="CE876" s="2"/>
      <c r="CF876" s="2"/>
      <c r="CG876" s="2"/>
    </row>
    <row r="877" spans="1:85" s="9" customFormat="1" x14ac:dyDescent="0.25">
      <c r="A877" s="2"/>
      <c r="B877" s="3"/>
      <c r="C877" s="4"/>
      <c r="D877" s="5"/>
      <c r="E877" s="5"/>
      <c r="F877" s="4"/>
      <c r="G877" s="6"/>
      <c r="H877" s="6"/>
      <c r="I877" s="2"/>
      <c r="J877" s="2"/>
      <c r="K877" s="2"/>
      <c r="L877" s="6"/>
      <c r="M877" s="2"/>
      <c r="N877" s="2"/>
      <c r="O877" s="6"/>
      <c r="P877" s="2"/>
      <c r="Q877" s="2"/>
      <c r="R877" s="6"/>
      <c r="S877" s="2"/>
      <c r="T877" s="2"/>
      <c r="U877" s="2"/>
      <c r="V877" s="7"/>
      <c r="W877" s="7"/>
      <c r="X877" s="8"/>
      <c r="Y877" s="8"/>
      <c r="Z877" s="8"/>
      <c r="AA877" s="8"/>
      <c r="AB877" s="8"/>
      <c r="AC877" s="7"/>
      <c r="AD877" s="8"/>
      <c r="AE877" s="8"/>
      <c r="AF877" s="7"/>
      <c r="AG877" s="8"/>
      <c r="AH877" s="8"/>
      <c r="AI877" s="8"/>
      <c r="AJ877" s="8"/>
      <c r="AK877" s="8"/>
      <c r="AL877" s="8"/>
      <c r="AM877" s="7"/>
      <c r="AN877" s="8"/>
      <c r="AO877" s="8"/>
      <c r="AP877" s="8"/>
      <c r="AQ877" s="7"/>
      <c r="AR877" s="8"/>
      <c r="AS877" s="8"/>
      <c r="AT877" s="8"/>
      <c r="AU877" s="8"/>
      <c r="AV877" s="8"/>
      <c r="AW877" s="8"/>
      <c r="AX877" s="7"/>
      <c r="AY877" s="8"/>
      <c r="AZ877" s="8"/>
      <c r="BA877" s="8"/>
      <c r="BB877" s="8"/>
      <c r="BC877" s="8"/>
      <c r="BD877" s="8"/>
      <c r="BE877" s="8"/>
      <c r="BF877" s="8"/>
      <c r="BG877" s="8"/>
      <c r="BH877" s="8"/>
      <c r="BI877" s="8"/>
      <c r="BJ877" s="8"/>
      <c r="BK877" s="8"/>
      <c r="BL877" s="8"/>
      <c r="BM877" s="8"/>
      <c r="BN877" s="8"/>
      <c r="BO877" s="8"/>
      <c r="BP877" s="7"/>
      <c r="BQ877" s="8"/>
      <c r="BR877" s="8"/>
      <c r="BS877" s="7"/>
      <c r="BT877" s="8"/>
      <c r="BU877" s="8"/>
      <c r="BV877" s="2"/>
      <c r="BW877" s="2"/>
      <c r="BX877" s="2"/>
      <c r="BY877" s="2"/>
      <c r="BZ877" s="2"/>
      <c r="CA877" s="2"/>
      <c r="CB877" s="2"/>
      <c r="CC877" s="2"/>
      <c r="CD877" s="2"/>
      <c r="CE877" s="2"/>
      <c r="CF877" s="2"/>
      <c r="CG877" s="2"/>
    </row>
    <row r="878" spans="1:85" s="9" customFormat="1" x14ac:dyDescent="0.25">
      <c r="A878" s="2"/>
      <c r="B878" s="3"/>
      <c r="C878" s="4"/>
      <c r="D878" s="5"/>
      <c r="E878" s="5"/>
      <c r="F878" s="4"/>
      <c r="G878" s="6"/>
      <c r="H878" s="6"/>
      <c r="I878" s="2"/>
      <c r="J878" s="2"/>
      <c r="K878" s="2"/>
      <c r="L878" s="6"/>
      <c r="M878" s="2"/>
      <c r="N878" s="2"/>
      <c r="O878" s="6"/>
      <c r="P878" s="2"/>
      <c r="Q878" s="2"/>
      <c r="R878" s="6"/>
      <c r="S878" s="2"/>
      <c r="T878" s="2"/>
      <c r="U878" s="2"/>
      <c r="V878" s="7"/>
      <c r="W878" s="7"/>
      <c r="X878" s="8"/>
      <c r="Y878" s="8"/>
      <c r="Z878" s="8"/>
      <c r="AA878" s="8"/>
      <c r="AB878" s="8"/>
      <c r="AC878" s="7"/>
      <c r="AD878" s="8"/>
      <c r="AE878" s="8"/>
      <c r="AF878" s="7"/>
      <c r="AG878" s="8"/>
      <c r="AH878" s="8"/>
      <c r="AI878" s="8"/>
      <c r="AJ878" s="8"/>
      <c r="AK878" s="8"/>
      <c r="AL878" s="8"/>
      <c r="AM878" s="7"/>
      <c r="AN878" s="8"/>
      <c r="AO878" s="8"/>
      <c r="AP878" s="8"/>
      <c r="AQ878" s="7"/>
      <c r="AR878" s="8"/>
      <c r="AS878" s="8"/>
      <c r="AT878" s="8"/>
      <c r="AU878" s="8"/>
      <c r="AV878" s="8"/>
      <c r="AW878" s="8"/>
      <c r="AX878" s="7"/>
      <c r="AY878" s="8"/>
      <c r="AZ878" s="8"/>
      <c r="BA878" s="8"/>
      <c r="BB878" s="8"/>
      <c r="BC878" s="8"/>
      <c r="BD878" s="8"/>
      <c r="BE878" s="8"/>
      <c r="BF878" s="8"/>
      <c r="BG878" s="8"/>
      <c r="BH878" s="8"/>
      <c r="BI878" s="8"/>
      <c r="BJ878" s="8"/>
      <c r="BK878" s="8"/>
      <c r="BL878" s="8"/>
      <c r="BM878" s="8"/>
      <c r="BN878" s="8"/>
      <c r="BO878" s="8"/>
      <c r="BP878" s="7"/>
      <c r="BQ878" s="8"/>
      <c r="BR878" s="8"/>
      <c r="BS878" s="7"/>
      <c r="BT878" s="8"/>
      <c r="BU878" s="8"/>
      <c r="BV878" s="2"/>
      <c r="BW878" s="2"/>
      <c r="BX878" s="2"/>
      <c r="BY878" s="2"/>
      <c r="BZ878" s="2"/>
      <c r="CA878" s="2"/>
      <c r="CB878" s="2"/>
      <c r="CC878" s="2"/>
      <c r="CD878" s="2"/>
      <c r="CE878" s="2"/>
      <c r="CF878" s="2"/>
      <c r="CG878" s="2"/>
    </row>
    <row r="879" spans="1:85" s="9" customFormat="1" x14ac:dyDescent="0.25">
      <c r="A879" s="2"/>
      <c r="B879" s="3"/>
      <c r="C879" s="4"/>
      <c r="D879" s="5"/>
      <c r="E879" s="5"/>
      <c r="F879" s="4"/>
      <c r="G879" s="6"/>
      <c r="H879" s="6"/>
      <c r="I879" s="2"/>
      <c r="J879" s="2"/>
      <c r="K879" s="2"/>
      <c r="L879" s="6"/>
      <c r="M879" s="2"/>
      <c r="N879" s="2"/>
      <c r="O879" s="6"/>
      <c r="P879" s="2"/>
      <c r="Q879" s="2"/>
      <c r="R879" s="6"/>
      <c r="S879" s="2"/>
      <c r="T879" s="2"/>
      <c r="U879" s="2"/>
      <c r="V879" s="7"/>
      <c r="W879" s="7"/>
      <c r="X879" s="8"/>
      <c r="Y879" s="8"/>
      <c r="Z879" s="8"/>
      <c r="AA879" s="8"/>
      <c r="AB879" s="8"/>
      <c r="AC879" s="7"/>
      <c r="AD879" s="8"/>
      <c r="AE879" s="8"/>
      <c r="AF879" s="7"/>
      <c r="AG879" s="8"/>
      <c r="AH879" s="8"/>
      <c r="AI879" s="8"/>
      <c r="AJ879" s="8"/>
      <c r="AK879" s="8"/>
      <c r="AL879" s="8"/>
      <c r="AM879" s="7"/>
      <c r="AN879" s="8"/>
      <c r="AO879" s="8"/>
      <c r="AP879" s="8"/>
      <c r="AQ879" s="7"/>
      <c r="AR879" s="8"/>
      <c r="AS879" s="8"/>
      <c r="AT879" s="8"/>
      <c r="AU879" s="8"/>
      <c r="AV879" s="8"/>
      <c r="AW879" s="8"/>
      <c r="AX879" s="7"/>
      <c r="AY879" s="8"/>
      <c r="AZ879" s="8"/>
      <c r="BA879" s="8"/>
      <c r="BB879" s="8"/>
      <c r="BC879" s="8"/>
      <c r="BD879" s="8"/>
      <c r="BE879" s="8"/>
      <c r="BF879" s="8"/>
      <c r="BG879" s="8"/>
      <c r="BH879" s="8"/>
      <c r="BI879" s="8"/>
      <c r="BJ879" s="8"/>
      <c r="BK879" s="8"/>
      <c r="BL879" s="8"/>
      <c r="BM879" s="8"/>
      <c r="BN879" s="8"/>
      <c r="BO879" s="8"/>
      <c r="BP879" s="7"/>
      <c r="BQ879" s="8"/>
      <c r="BR879" s="8"/>
      <c r="BS879" s="7"/>
      <c r="BT879" s="8"/>
      <c r="BU879" s="8"/>
      <c r="BV879" s="2"/>
      <c r="BW879" s="2"/>
      <c r="BX879" s="2"/>
      <c r="BY879" s="2"/>
      <c r="BZ879" s="2"/>
      <c r="CA879" s="2"/>
      <c r="CB879" s="2"/>
      <c r="CC879" s="2"/>
      <c r="CD879" s="2"/>
      <c r="CE879" s="2"/>
      <c r="CF879" s="2"/>
      <c r="CG879" s="2"/>
    </row>
    <row r="880" spans="1:85" s="9" customFormat="1" x14ac:dyDescent="0.25">
      <c r="A880" s="2"/>
      <c r="B880" s="3"/>
      <c r="C880" s="4"/>
      <c r="D880" s="5"/>
      <c r="E880" s="5"/>
      <c r="F880" s="4"/>
      <c r="G880" s="6"/>
      <c r="H880" s="6"/>
      <c r="I880" s="2"/>
      <c r="J880" s="2"/>
      <c r="K880" s="2"/>
      <c r="L880" s="6"/>
      <c r="M880" s="2"/>
      <c r="N880" s="2"/>
      <c r="O880" s="6"/>
      <c r="P880" s="2"/>
      <c r="Q880" s="2"/>
      <c r="R880" s="6"/>
      <c r="S880" s="2"/>
      <c r="T880" s="2"/>
      <c r="U880" s="2"/>
      <c r="V880" s="7"/>
      <c r="W880" s="7"/>
      <c r="X880" s="8"/>
      <c r="Y880" s="8"/>
      <c r="Z880" s="8"/>
      <c r="AA880" s="8"/>
      <c r="AB880" s="8"/>
      <c r="AC880" s="7"/>
      <c r="AD880" s="8"/>
      <c r="AE880" s="8"/>
      <c r="AF880" s="7"/>
      <c r="AG880" s="8"/>
      <c r="AH880" s="8"/>
      <c r="AI880" s="8"/>
      <c r="AJ880" s="8"/>
      <c r="AK880" s="8"/>
      <c r="AL880" s="8"/>
      <c r="AM880" s="7"/>
      <c r="AN880" s="8"/>
      <c r="AO880" s="8"/>
      <c r="AP880" s="8"/>
      <c r="AQ880" s="7"/>
      <c r="AR880" s="8"/>
      <c r="AS880" s="8"/>
      <c r="AT880" s="8"/>
      <c r="AU880" s="8"/>
      <c r="AV880" s="8"/>
      <c r="AW880" s="8"/>
      <c r="AX880" s="7"/>
      <c r="AY880" s="8"/>
      <c r="AZ880" s="8"/>
      <c r="BA880" s="8"/>
      <c r="BB880" s="8"/>
      <c r="BC880" s="8"/>
      <c r="BD880" s="8"/>
      <c r="BE880" s="8"/>
      <c r="BF880" s="8"/>
      <c r="BG880" s="8"/>
      <c r="BH880" s="8"/>
      <c r="BI880" s="8"/>
      <c r="BJ880" s="8"/>
      <c r="BK880" s="8"/>
      <c r="BL880" s="8"/>
      <c r="BM880" s="8"/>
      <c r="BN880" s="8"/>
      <c r="BO880" s="8"/>
      <c r="BP880" s="7"/>
      <c r="BQ880" s="8"/>
      <c r="BR880" s="8"/>
      <c r="BS880" s="7"/>
      <c r="BT880" s="8"/>
      <c r="BU880" s="8"/>
      <c r="BV880" s="2"/>
      <c r="BW880" s="2"/>
      <c r="BX880" s="2"/>
      <c r="BY880" s="2"/>
      <c r="BZ880" s="2"/>
      <c r="CA880" s="2"/>
      <c r="CB880" s="2"/>
      <c r="CC880" s="2"/>
      <c r="CD880" s="2"/>
      <c r="CE880" s="2"/>
      <c r="CF880" s="2"/>
      <c r="CG880" s="2"/>
    </row>
    <row r="881" spans="1:85" s="9" customFormat="1" x14ac:dyDescent="0.25">
      <c r="A881" s="2"/>
      <c r="B881" s="3"/>
      <c r="C881" s="4"/>
      <c r="D881" s="5"/>
      <c r="E881" s="5"/>
      <c r="F881" s="4"/>
      <c r="G881" s="6"/>
      <c r="H881" s="6"/>
      <c r="I881" s="2"/>
      <c r="J881" s="2"/>
      <c r="K881" s="2"/>
      <c r="L881" s="6"/>
      <c r="M881" s="2"/>
      <c r="N881" s="2"/>
      <c r="O881" s="6"/>
      <c r="P881" s="2"/>
      <c r="Q881" s="2"/>
      <c r="R881" s="6"/>
      <c r="S881" s="2"/>
      <c r="T881" s="2"/>
      <c r="U881" s="2"/>
      <c r="V881" s="7"/>
      <c r="W881" s="7"/>
      <c r="X881" s="8"/>
      <c r="Y881" s="8"/>
      <c r="Z881" s="8"/>
      <c r="AA881" s="8"/>
      <c r="AB881" s="8"/>
      <c r="AC881" s="7"/>
      <c r="AD881" s="8"/>
      <c r="AE881" s="8"/>
      <c r="AF881" s="7"/>
      <c r="AG881" s="8"/>
      <c r="AH881" s="8"/>
      <c r="AI881" s="8"/>
      <c r="AJ881" s="8"/>
      <c r="AK881" s="8"/>
      <c r="AL881" s="8"/>
      <c r="AM881" s="7"/>
      <c r="AN881" s="8"/>
      <c r="AO881" s="8"/>
      <c r="AP881" s="8"/>
      <c r="AQ881" s="7"/>
      <c r="AR881" s="8"/>
      <c r="AS881" s="8"/>
      <c r="AT881" s="8"/>
      <c r="AU881" s="8"/>
      <c r="AV881" s="8"/>
      <c r="AW881" s="8"/>
      <c r="AX881" s="7"/>
      <c r="AY881" s="8"/>
      <c r="AZ881" s="8"/>
      <c r="BA881" s="8"/>
      <c r="BB881" s="8"/>
      <c r="BC881" s="8"/>
      <c r="BD881" s="8"/>
      <c r="BE881" s="8"/>
      <c r="BF881" s="8"/>
      <c r="BG881" s="8"/>
      <c r="BH881" s="8"/>
      <c r="BI881" s="8"/>
      <c r="BJ881" s="8"/>
      <c r="BK881" s="8"/>
      <c r="BL881" s="8"/>
      <c r="BM881" s="8"/>
      <c r="BN881" s="8"/>
      <c r="BO881" s="8"/>
      <c r="BP881" s="7"/>
      <c r="BQ881" s="8"/>
      <c r="BR881" s="8"/>
      <c r="BS881" s="7"/>
      <c r="BT881" s="8"/>
      <c r="BU881" s="8"/>
      <c r="BV881" s="2"/>
      <c r="BW881" s="2"/>
      <c r="BX881" s="2"/>
      <c r="BY881" s="2"/>
      <c r="BZ881" s="2"/>
      <c r="CA881" s="2"/>
      <c r="CB881" s="2"/>
      <c r="CC881" s="2"/>
      <c r="CD881" s="2"/>
      <c r="CE881" s="2"/>
      <c r="CF881" s="2"/>
      <c r="CG881" s="2"/>
    </row>
    <row r="882" spans="1:85" s="9" customFormat="1" x14ac:dyDescent="0.25">
      <c r="A882" s="2"/>
      <c r="B882" s="3"/>
      <c r="C882" s="4"/>
      <c r="D882" s="5"/>
      <c r="E882" s="5"/>
      <c r="F882" s="4"/>
      <c r="G882" s="6"/>
      <c r="H882" s="6"/>
      <c r="I882" s="2"/>
      <c r="J882" s="2"/>
      <c r="K882" s="2"/>
      <c r="L882" s="6"/>
      <c r="M882" s="2"/>
      <c r="N882" s="2"/>
      <c r="O882" s="6"/>
      <c r="P882" s="2"/>
      <c r="Q882" s="2"/>
      <c r="R882" s="6"/>
      <c r="S882" s="2"/>
      <c r="T882" s="2"/>
      <c r="U882" s="2"/>
      <c r="V882" s="7"/>
      <c r="W882" s="7"/>
      <c r="X882" s="8"/>
      <c r="Y882" s="8"/>
      <c r="Z882" s="8"/>
      <c r="AA882" s="8"/>
      <c r="AB882" s="8"/>
      <c r="AC882" s="7"/>
      <c r="AD882" s="8"/>
      <c r="AE882" s="8"/>
      <c r="AF882" s="7"/>
      <c r="AG882" s="8"/>
      <c r="AH882" s="8"/>
      <c r="AI882" s="8"/>
      <c r="AJ882" s="8"/>
      <c r="AK882" s="8"/>
      <c r="AL882" s="8"/>
      <c r="AM882" s="7"/>
      <c r="AN882" s="8"/>
      <c r="AO882" s="8"/>
      <c r="AP882" s="8"/>
      <c r="AQ882" s="7"/>
      <c r="AR882" s="8"/>
      <c r="AS882" s="8"/>
      <c r="AT882" s="8"/>
      <c r="AU882" s="8"/>
      <c r="AV882" s="8"/>
      <c r="AW882" s="8"/>
      <c r="AX882" s="7"/>
      <c r="AY882" s="8"/>
      <c r="AZ882" s="8"/>
      <c r="BA882" s="8"/>
      <c r="BB882" s="8"/>
      <c r="BC882" s="8"/>
      <c r="BD882" s="8"/>
      <c r="BE882" s="8"/>
      <c r="BF882" s="8"/>
      <c r="BG882" s="8"/>
      <c r="BH882" s="8"/>
      <c r="BI882" s="8"/>
      <c r="BJ882" s="8"/>
      <c r="BK882" s="8"/>
      <c r="BL882" s="8"/>
      <c r="BM882" s="8"/>
      <c r="BN882" s="8"/>
      <c r="BO882" s="8"/>
      <c r="BP882" s="7"/>
      <c r="BQ882" s="8"/>
      <c r="BR882" s="8"/>
      <c r="BS882" s="7"/>
      <c r="BT882" s="8"/>
      <c r="BU882" s="8"/>
      <c r="BV882" s="2"/>
      <c r="BW882" s="2"/>
      <c r="BX882" s="2"/>
      <c r="BY882" s="2"/>
      <c r="BZ882" s="2"/>
      <c r="CA882" s="2"/>
      <c r="CB882" s="2"/>
      <c r="CC882" s="2"/>
      <c r="CD882" s="2"/>
      <c r="CE882" s="2"/>
      <c r="CF882" s="2"/>
      <c r="CG882" s="2"/>
    </row>
    <row r="883" spans="1:85" s="9" customFormat="1" x14ac:dyDescent="0.25">
      <c r="A883" s="2"/>
      <c r="B883" s="3"/>
      <c r="C883" s="4"/>
      <c r="D883" s="5"/>
      <c r="E883" s="5"/>
      <c r="F883" s="4"/>
      <c r="G883" s="6"/>
      <c r="H883" s="6"/>
      <c r="I883" s="2"/>
      <c r="J883" s="2"/>
      <c r="K883" s="2"/>
      <c r="L883" s="6"/>
      <c r="M883" s="2"/>
      <c r="N883" s="2"/>
      <c r="O883" s="6"/>
      <c r="P883" s="2"/>
      <c r="Q883" s="2"/>
      <c r="R883" s="6"/>
      <c r="S883" s="2"/>
      <c r="T883" s="2"/>
      <c r="U883" s="2"/>
      <c r="V883" s="7"/>
      <c r="W883" s="7"/>
      <c r="X883" s="8"/>
      <c r="Y883" s="8"/>
      <c r="Z883" s="8"/>
      <c r="AA883" s="8"/>
      <c r="AB883" s="8"/>
      <c r="AC883" s="7"/>
      <c r="AD883" s="8"/>
      <c r="AE883" s="8"/>
      <c r="AF883" s="7"/>
      <c r="AG883" s="8"/>
      <c r="AH883" s="8"/>
      <c r="AI883" s="8"/>
      <c r="AJ883" s="8"/>
      <c r="AK883" s="8"/>
      <c r="AL883" s="8"/>
      <c r="AM883" s="7"/>
      <c r="AN883" s="8"/>
      <c r="AO883" s="8"/>
      <c r="AP883" s="8"/>
      <c r="AQ883" s="7"/>
      <c r="AR883" s="8"/>
      <c r="AS883" s="8"/>
      <c r="AT883" s="8"/>
      <c r="AU883" s="8"/>
      <c r="AV883" s="8"/>
      <c r="AW883" s="8"/>
      <c r="AX883" s="7"/>
      <c r="AY883" s="8"/>
      <c r="AZ883" s="8"/>
      <c r="BA883" s="8"/>
      <c r="BB883" s="8"/>
      <c r="BC883" s="8"/>
      <c r="BD883" s="8"/>
      <c r="BE883" s="8"/>
      <c r="BF883" s="8"/>
      <c r="BG883" s="8"/>
      <c r="BH883" s="8"/>
      <c r="BI883" s="8"/>
      <c r="BJ883" s="8"/>
      <c r="BK883" s="8"/>
      <c r="BL883" s="8"/>
      <c r="BM883" s="8"/>
      <c r="BN883" s="8"/>
      <c r="BO883" s="8"/>
      <c r="BP883" s="7"/>
      <c r="BQ883" s="8"/>
      <c r="BR883" s="8"/>
      <c r="BS883" s="7"/>
      <c r="BT883" s="8"/>
      <c r="BU883" s="8"/>
      <c r="BV883" s="2"/>
      <c r="BW883" s="2"/>
      <c r="BX883" s="2"/>
      <c r="BY883" s="2"/>
      <c r="BZ883" s="2"/>
      <c r="CA883" s="2"/>
      <c r="CB883" s="2"/>
      <c r="CC883" s="2"/>
      <c r="CD883" s="2"/>
      <c r="CE883" s="2"/>
      <c r="CF883" s="2"/>
      <c r="CG883" s="2"/>
    </row>
    <row r="884" spans="1:85" s="9" customFormat="1" x14ac:dyDescent="0.25">
      <c r="A884" s="2"/>
      <c r="B884" s="3"/>
      <c r="C884" s="4"/>
      <c r="D884" s="5"/>
      <c r="E884" s="5"/>
      <c r="F884" s="4"/>
      <c r="G884" s="6"/>
      <c r="H884" s="6"/>
      <c r="I884" s="2"/>
      <c r="J884" s="2"/>
      <c r="K884" s="2"/>
      <c r="L884" s="6"/>
      <c r="M884" s="2"/>
      <c r="N884" s="2"/>
      <c r="O884" s="6"/>
      <c r="P884" s="2"/>
      <c r="Q884" s="2"/>
      <c r="R884" s="6"/>
      <c r="S884" s="2"/>
      <c r="T884" s="2"/>
      <c r="U884" s="2"/>
      <c r="V884" s="7"/>
      <c r="W884" s="7"/>
      <c r="X884" s="8"/>
      <c r="Y884" s="8"/>
      <c r="Z884" s="8"/>
      <c r="AA884" s="8"/>
      <c r="AB884" s="8"/>
      <c r="AC884" s="7"/>
      <c r="AD884" s="8"/>
      <c r="AE884" s="8"/>
      <c r="AF884" s="7"/>
      <c r="AG884" s="8"/>
      <c r="AH884" s="8"/>
      <c r="AI884" s="8"/>
      <c r="AJ884" s="8"/>
      <c r="AK884" s="8"/>
      <c r="AL884" s="8"/>
      <c r="AM884" s="7"/>
      <c r="AN884" s="8"/>
      <c r="AO884" s="8"/>
      <c r="AP884" s="8"/>
      <c r="AQ884" s="7"/>
      <c r="AR884" s="8"/>
      <c r="AS884" s="8"/>
      <c r="AT884" s="8"/>
      <c r="AU884" s="8"/>
      <c r="AV884" s="8"/>
      <c r="AW884" s="8"/>
      <c r="AX884" s="7"/>
      <c r="AY884" s="8"/>
      <c r="AZ884" s="8"/>
      <c r="BA884" s="8"/>
      <c r="BB884" s="8"/>
      <c r="BC884" s="8"/>
      <c r="BD884" s="8"/>
      <c r="BE884" s="8"/>
      <c r="BF884" s="8"/>
      <c r="BG884" s="8"/>
      <c r="BH884" s="8"/>
      <c r="BI884" s="8"/>
      <c r="BJ884" s="8"/>
      <c r="BK884" s="8"/>
      <c r="BL884" s="8"/>
      <c r="BM884" s="8"/>
      <c r="BN884" s="8"/>
      <c r="BO884" s="8"/>
      <c r="BP884" s="7"/>
      <c r="BQ884" s="8"/>
      <c r="BR884" s="8"/>
      <c r="BS884" s="7"/>
      <c r="BT884" s="8"/>
      <c r="BU884" s="8"/>
      <c r="BV884" s="2"/>
      <c r="BW884" s="2"/>
      <c r="BX884" s="2"/>
      <c r="BY884" s="2"/>
      <c r="BZ884" s="2"/>
      <c r="CA884" s="2"/>
      <c r="CB884" s="2"/>
      <c r="CC884" s="2"/>
      <c r="CD884" s="2"/>
      <c r="CE884" s="2"/>
      <c r="CF884" s="2"/>
      <c r="CG884" s="2"/>
    </row>
    <row r="885" spans="1:85" s="9" customFormat="1" x14ac:dyDescent="0.25">
      <c r="A885" s="2"/>
      <c r="B885" s="3"/>
      <c r="C885" s="4"/>
      <c r="D885" s="5"/>
      <c r="E885" s="5"/>
      <c r="F885" s="4"/>
      <c r="G885" s="6"/>
      <c r="H885" s="6"/>
      <c r="I885" s="2"/>
      <c r="J885" s="2"/>
      <c r="K885" s="2"/>
      <c r="L885" s="6"/>
      <c r="M885" s="2"/>
      <c r="N885" s="2"/>
      <c r="O885" s="6"/>
      <c r="P885" s="2"/>
      <c r="Q885" s="2"/>
      <c r="R885" s="6"/>
      <c r="S885" s="2"/>
      <c r="T885" s="2"/>
      <c r="U885" s="2"/>
      <c r="V885" s="7"/>
      <c r="W885" s="7"/>
      <c r="X885" s="8"/>
      <c r="Y885" s="8"/>
      <c r="Z885" s="8"/>
      <c r="AA885" s="8"/>
      <c r="AB885" s="8"/>
      <c r="AC885" s="7"/>
      <c r="AD885" s="8"/>
      <c r="AE885" s="8"/>
      <c r="AF885" s="7"/>
      <c r="AG885" s="8"/>
      <c r="AH885" s="8"/>
      <c r="AI885" s="8"/>
      <c r="AJ885" s="8"/>
      <c r="AK885" s="8"/>
      <c r="AL885" s="8"/>
      <c r="AM885" s="7"/>
      <c r="AN885" s="8"/>
      <c r="AO885" s="8"/>
      <c r="AP885" s="8"/>
      <c r="AQ885" s="7"/>
      <c r="AR885" s="8"/>
      <c r="AS885" s="8"/>
      <c r="AT885" s="8"/>
      <c r="AU885" s="8"/>
      <c r="AV885" s="8"/>
      <c r="AW885" s="8"/>
      <c r="AX885" s="7"/>
      <c r="AY885" s="8"/>
      <c r="AZ885" s="8"/>
      <c r="BA885" s="8"/>
      <c r="BB885" s="8"/>
      <c r="BC885" s="8"/>
      <c r="BD885" s="8"/>
      <c r="BE885" s="8"/>
      <c r="BF885" s="8"/>
      <c r="BG885" s="8"/>
      <c r="BH885" s="8"/>
      <c r="BI885" s="8"/>
      <c r="BJ885" s="8"/>
      <c r="BK885" s="8"/>
      <c r="BL885" s="8"/>
      <c r="BM885" s="8"/>
      <c r="BN885" s="8"/>
      <c r="BO885" s="8"/>
      <c r="BP885" s="7"/>
      <c r="BQ885" s="8"/>
      <c r="BR885" s="8"/>
      <c r="BS885" s="7"/>
      <c r="BT885" s="8"/>
      <c r="BU885" s="8"/>
      <c r="BV885" s="2"/>
      <c r="BW885" s="2"/>
      <c r="BX885" s="2"/>
      <c r="BY885" s="2"/>
      <c r="BZ885" s="2"/>
      <c r="CA885" s="2"/>
      <c r="CB885" s="2"/>
      <c r="CC885" s="2"/>
      <c r="CD885" s="2"/>
      <c r="CE885" s="2"/>
      <c r="CF885" s="2"/>
      <c r="CG885" s="2"/>
    </row>
    <row r="886" spans="1:85" s="9" customFormat="1" x14ac:dyDescent="0.25">
      <c r="A886" s="2"/>
      <c r="B886" s="3"/>
      <c r="C886" s="4"/>
      <c r="D886" s="5"/>
      <c r="E886" s="5"/>
      <c r="F886" s="4"/>
      <c r="G886" s="6"/>
      <c r="H886" s="6"/>
      <c r="I886" s="2"/>
      <c r="J886" s="2"/>
      <c r="K886" s="2"/>
      <c r="L886" s="6"/>
      <c r="M886" s="2"/>
      <c r="N886" s="2"/>
      <c r="O886" s="6"/>
      <c r="P886" s="2"/>
      <c r="Q886" s="2"/>
      <c r="R886" s="6"/>
      <c r="S886" s="2"/>
      <c r="T886" s="2"/>
      <c r="U886" s="2"/>
      <c r="V886" s="7"/>
      <c r="W886" s="7"/>
      <c r="X886" s="8"/>
      <c r="Y886" s="8"/>
      <c r="Z886" s="8"/>
      <c r="AA886" s="8"/>
      <c r="AB886" s="8"/>
      <c r="AC886" s="7"/>
      <c r="AD886" s="8"/>
      <c r="AE886" s="8"/>
      <c r="AF886" s="7"/>
      <c r="AG886" s="8"/>
      <c r="AH886" s="8"/>
      <c r="AI886" s="8"/>
      <c r="AJ886" s="8"/>
      <c r="AK886" s="8"/>
      <c r="AL886" s="8"/>
      <c r="AM886" s="7"/>
      <c r="AN886" s="8"/>
      <c r="AO886" s="8"/>
      <c r="AP886" s="8"/>
      <c r="AQ886" s="7"/>
      <c r="AR886" s="8"/>
      <c r="AS886" s="8"/>
      <c r="AT886" s="8"/>
      <c r="AU886" s="8"/>
      <c r="AV886" s="8"/>
      <c r="AW886" s="8"/>
      <c r="AX886" s="7"/>
      <c r="AY886" s="8"/>
      <c r="AZ886" s="8"/>
      <c r="BA886" s="8"/>
      <c r="BB886" s="8"/>
      <c r="BC886" s="8"/>
      <c r="BD886" s="8"/>
      <c r="BE886" s="8"/>
      <c r="BF886" s="8"/>
      <c r="BG886" s="8"/>
      <c r="BH886" s="8"/>
      <c r="BI886" s="8"/>
      <c r="BJ886" s="8"/>
      <c r="BK886" s="8"/>
      <c r="BL886" s="8"/>
      <c r="BM886" s="8"/>
      <c r="BN886" s="8"/>
      <c r="BO886" s="8"/>
      <c r="BP886" s="7"/>
      <c r="BQ886" s="8"/>
      <c r="BR886" s="8"/>
      <c r="BS886" s="7"/>
      <c r="BT886" s="8"/>
      <c r="BU886" s="8"/>
      <c r="BV886" s="2"/>
      <c r="BW886" s="2"/>
      <c r="BX886" s="2"/>
      <c r="BY886" s="2"/>
      <c r="BZ886" s="2"/>
      <c r="CA886" s="2"/>
      <c r="CB886" s="2"/>
      <c r="CC886" s="2"/>
      <c r="CD886" s="2"/>
      <c r="CE886" s="2"/>
      <c r="CF886" s="2"/>
      <c r="CG886" s="2"/>
    </row>
    <row r="887" spans="1:85" s="9" customFormat="1" x14ac:dyDescent="0.25">
      <c r="A887" s="2"/>
      <c r="B887" s="3"/>
      <c r="C887" s="4"/>
      <c r="D887" s="5"/>
      <c r="E887" s="5"/>
      <c r="F887" s="4"/>
      <c r="G887" s="6"/>
      <c r="H887" s="6"/>
      <c r="I887" s="2"/>
      <c r="J887" s="2"/>
      <c r="K887" s="2"/>
      <c r="L887" s="6"/>
      <c r="M887" s="2"/>
      <c r="N887" s="2"/>
      <c r="O887" s="6"/>
      <c r="P887" s="2"/>
      <c r="Q887" s="2"/>
      <c r="R887" s="6"/>
      <c r="S887" s="2"/>
      <c r="T887" s="2"/>
      <c r="U887" s="2"/>
      <c r="V887" s="7"/>
      <c r="W887" s="7"/>
      <c r="X887" s="8"/>
      <c r="Y887" s="8"/>
      <c r="Z887" s="8"/>
      <c r="AA887" s="8"/>
      <c r="AB887" s="8"/>
      <c r="AC887" s="7"/>
      <c r="AD887" s="8"/>
      <c r="AE887" s="8"/>
      <c r="AF887" s="7"/>
      <c r="AG887" s="8"/>
      <c r="AH887" s="8"/>
      <c r="AI887" s="8"/>
      <c r="AJ887" s="8"/>
      <c r="AK887" s="8"/>
      <c r="AL887" s="8"/>
      <c r="AM887" s="7"/>
      <c r="AN887" s="8"/>
      <c r="AO887" s="8"/>
      <c r="AP887" s="8"/>
      <c r="AQ887" s="7"/>
      <c r="AR887" s="8"/>
      <c r="AS887" s="8"/>
      <c r="AT887" s="8"/>
      <c r="AU887" s="8"/>
      <c r="AV887" s="8"/>
      <c r="AW887" s="8"/>
      <c r="AX887" s="7"/>
      <c r="AY887" s="8"/>
      <c r="AZ887" s="8"/>
      <c r="BA887" s="8"/>
      <c r="BB887" s="8"/>
      <c r="BC887" s="8"/>
      <c r="BD887" s="8"/>
      <c r="BE887" s="8"/>
      <c r="BF887" s="8"/>
      <c r="BG887" s="8"/>
      <c r="BH887" s="8"/>
      <c r="BI887" s="8"/>
      <c r="BJ887" s="8"/>
      <c r="BK887" s="8"/>
      <c r="BL887" s="8"/>
      <c r="BM887" s="8"/>
      <c r="BN887" s="8"/>
      <c r="BO887" s="8"/>
      <c r="BP887" s="7"/>
      <c r="BQ887" s="8"/>
      <c r="BR887" s="8"/>
      <c r="BS887" s="7"/>
      <c r="BT887" s="8"/>
      <c r="BU887" s="8"/>
      <c r="BV887" s="2"/>
      <c r="BW887" s="2"/>
      <c r="BX887" s="2"/>
      <c r="BY887" s="2"/>
      <c r="BZ887" s="2"/>
      <c r="CA887" s="2"/>
      <c r="CB887" s="2"/>
      <c r="CC887" s="2"/>
      <c r="CD887" s="2"/>
      <c r="CE887" s="2"/>
      <c r="CF887" s="2"/>
      <c r="CG887" s="2"/>
    </row>
    <row r="888" spans="1:85" s="9" customFormat="1" x14ac:dyDescent="0.25">
      <c r="A888" s="2"/>
      <c r="B888" s="3"/>
      <c r="C888" s="4"/>
      <c r="D888" s="5"/>
      <c r="E888" s="5"/>
      <c r="F888" s="4"/>
      <c r="G888" s="6"/>
      <c r="H888" s="6"/>
      <c r="I888" s="2"/>
      <c r="J888" s="2"/>
      <c r="K888" s="2"/>
      <c r="L888" s="6"/>
      <c r="M888" s="2"/>
      <c r="N888" s="2"/>
      <c r="O888" s="6"/>
      <c r="P888" s="2"/>
      <c r="Q888" s="2"/>
      <c r="R888" s="6"/>
      <c r="S888" s="2"/>
      <c r="T888" s="2"/>
      <c r="U888" s="2"/>
      <c r="V888" s="7"/>
      <c r="W888" s="7"/>
      <c r="X888" s="8"/>
      <c r="Y888" s="8"/>
      <c r="Z888" s="8"/>
      <c r="AA888" s="8"/>
      <c r="AB888" s="8"/>
      <c r="AC888" s="7"/>
      <c r="AD888" s="8"/>
      <c r="AE888" s="8"/>
      <c r="AF888" s="7"/>
      <c r="AG888" s="8"/>
      <c r="AH888" s="8"/>
      <c r="AI888" s="8"/>
      <c r="AJ888" s="8"/>
      <c r="AK888" s="8"/>
      <c r="AL888" s="8"/>
      <c r="AM888" s="7"/>
      <c r="AN888" s="8"/>
      <c r="AO888" s="8"/>
      <c r="AP888" s="8"/>
      <c r="AQ888" s="7"/>
      <c r="AR888" s="8"/>
      <c r="AS888" s="8"/>
      <c r="AT888" s="8"/>
      <c r="AU888" s="8"/>
      <c r="AV888" s="8"/>
      <c r="AW888" s="8"/>
      <c r="AX888" s="7"/>
      <c r="AY888" s="8"/>
      <c r="AZ888" s="8"/>
      <c r="BA888" s="8"/>
      <c r="BB888" s="8"/>
      <c r="BC888" s="8"/>
      <c r="BD888" s="8"/>
      <c r="BE888" s="8"/>
      <c r="BF888" s="8"/>
      <c r="BG888" s="8"/>
      <c r="BH888" s="8"/>
      <c r="BI888" s="8"/>
      <c r="BJ888" s="8"/>
      <c r="BK888" s="8"/>
      <c r="BL888" s="8"/>
      <c r="BM888" s="8"/>
      <c r="BN888" s="8"/>
      <c r="BO888" s="8"/>
      <c r="BP888" s="7"/>
      <c r="BQ888" s="8"/>
      <c r="BR888" s="8"/>
      <c r="BS888" s="7"/>
      <c r="BT888" s="8"/>
      <c r="BU888" s="8"/>
      <c r="BV888" s="2"/>
      <c r="BW888" s="2"/>
      <c r="BX888" s="2"/>
      <c r="BY888" s="2"/>
      <c r="BZ888" s="2"/>
      <c r="CA888" s="2"/>
      <c r="CB888" s="2"/>
      <c r="CC888" s="2"/>
      <c r="CD888" s="2"/>
      <c r="CE888" s="2"/>
      <c r="CF888" s="2"/>
      <c r="CG888" s="2"/>
    </row>
    <row r="889" spans="1:85" s="9" customFormat="1" x14ac:dyDescent="0.25">
      <c r="A889" s="2"/>
      <c r="B889" s="3"/>
      <c r="C889" s="4"/>
      <c r="D889" s="5"/>
      <c r="E889" s="5"/>
      <c r="F889" s="4"/>
      <c r="G889" s="6"/>
      <c r="H889" s="6"/>
      <c r="I889" s="2"/>
      <c r="J889" s="2"/>
      <c r="K889" s="2"/>
      <c r="L889" s="6"/>
      <c r="M889" s="2"/>
      <c r="N889" s="2"/>
      <c r="O889" s="6"/>
      <c r="P889" s="2"/>
      <c r="Q889" s="2"/>
      <c r="R889" s="6"/>
      <c r="S889" s="2"/>
      <c r="T889" s="2"/>
      <c r="U889" s="2"/>
      <c r="V889" s="7"/>
      <c r="W889" s="7"/>
      <c r="X889" s="8"/>
      <c r="Y889" s="8"/>
      <c r="Z889" s="8"/>
      <c r="AA889" s="8"/>
      <c r="AB889" s="8"/>
      <c r="AC889" s="7"/>
      <c r="AD889" s="8"/>
      <c r="AE889" s="8"/>
      <c r="AF889" s="7"/>
      <c r="AG889" s="8"/>
      <c r="AH889" s="8"/>
      <c r="AI889" s="8"/>
      <c r="AJ889" s="8"/>
      <c r="AK889" s="8"/>
      <c r="AL889" s="8"/>
      <c r="AM889" s="7"/>
      <c r="AN889" s="8"/>
      <c r="AO889" s="8"/>
      <c r="AP889" s="8"/>
      <c r="AQ889" s="7"/>
      <c r="AR889" s="8"/>
      <c r="AS889" s="8"/>
      <c r="AT889" s="8"/>
      <c r="AU889" s="8"/>
      <c r="AV889" s="8"/>
      <c r="AW889" s="8"/>
      <c r="AX889" s="7"/>
      <c r="AY889" s="8"/>
      <c r="AZ889" s="8"/>
      <c r="BA889" s="8"/>
      <c r="BB889" s="8"/>
      <c r="BC889" s="8"/>
      <c r="BD889" s="8"/>
      <c r="BE889" s="8"/>
      <c r="BF889" s="8"/>
      <c r="BG889" s="8"/>
      <c r="BH889" s="8"/>
      <c r="BI889" s="8"/>
      <c r="BJ889" s="8"/>
      <c r="BK889" s="8"/>
      <c r="BL889" s="8"/>
      <c r="BM889" s="8"/>
      <c r="BN889" s="8"/>
      <c r="BO889" s="8"/>
      <c r="BP889" s="7"/>
      <c r="BQ889" s="8"/>
      <c r="BR889" s="8"/>
      <c r="BS889" s="7"/>
      <c r="BT889" s="8"/>
      <c r="BU889" s="8"/>
      <c r="BV889" s="2"/>
      <c r="BW889" s="2"/>
      <c r="BX889" s="2"/>
      <c r="BY889" s="2"/>
      <c r="BZ889" s="2"/>
      <c r="CA889" s="2"/>
      <c r="CB889" s="2"/>
      <c r="CC889" s="2"/>
      <c r="CD889" s="2"/>
      <c r="CE889" s="2"/>
      <c r="CF889" s="2"/>
      <c r="CG889" s="2"/>
    </row>
    <row r="890" spans="1:85" s="9" customFormat="1" x14ac:dyDescent="0.25">
      <c r="A890" s="2"/>
      <c r="B890" s="3"/>
      <c r="C890" s="4"/>
      <c r="D890" s="5"/>
      <c r="E890" s="5"/>
      <c r="F890" s="4"/>
      <c r="G890" s="6"/>
      <c r="H890" s="6"/>
      <c r="I890" s="2"/>
      <c r="J890" s="2"/>
      <c r="K890" s="2"/>
      <c r="L890" s="6"/>
      <c r="M890" s="2"/>
      <c r="N890" s="2"/>
      <c r="O890" s="6"/>
      <c r="P890" s="2"/>
      <c r="Q890" s="2"/>
      <c r="R890" s="6"/>
      <c r="S890" s="2"/>
      <c r="T890" s="2"/>
      <c r="U890" s="2"/>
      <c r="V890" s="7"/>
      <c r="W890" s="7"/>
      <c r="X890" s="8"/>
      <c r="Y890" s="8"/>
      <c r="Z890" s="8"/>
      <c r="AA890" s="8"/>
      <c r="AB890" s="8"/>
      <c r="AC890" s="7"/>
      <c r="AD890" s="8"/>
      <c r="AE890" s="8"/>
      <c r="AF890" s="7"/>
      <c r="AG890" s="8"/>
      <c r="AH890" s="8"/>
      <c r="AI890" s="8"/>
      <c r="AJ890" s="8"/>
      <c r="AK890" s="8"/>
      <c r="AL890" s="8"/>
      <c r="AM890" s="7"/>
      <c r="AN890" s="8"/>
      <c r="AO890" s="8"/>
      <c r="AP890" s="8"/>
      <c r="AQ890" s="7"/>
      <c r="AR890" s="8"/>
      <c r="AS890" s="8"/>
      <c r="AT890" s="8"/>
      <c r="AU890" s="8"/>
      <c r="AV890" s="8"/>
      <c r="AW890" s="8"/>
      <c r="AX890" s="7"/>
      <c r="AY890" s="8"/>
      <c r="AZ890" s="8"/>
      <c r="BA890" s="8"/>
      <c r="BB890" s="8"/>
      <c r="BC890" s="8"/>
      <c r="BD890" s="8"/>
      <c r="BE890" s="8"/>
      <c r="BF890" s="8"/>
      <c r="BG890" s="8"/>
      <c r="BH890" s="8"/>
      <c r="BI890" s="8"/>
      <c r="BJ890" s="8"/>
      <c r="BK890" s="8"/>
      <c r="BL890" s="8"/>
      <c r="BM890" s="8"/>
      <c r="BN890" s="8"/>
      <c r="BO890" s="8"/>
      <c r="BP890" s="7"/>
      <c r="BQ890" s="8"/>
      <c r="BR890" s="8"/>
      <c r="BS890" s="7"/>
      <c r="BT890" s="8"/>
      <c r="BU890" s="8"/>
      <c r="BV890" s="2"/>
      <c r="BW890" s="2"/>
      <c r="BX890" s="2"/>
      <c r="BY890" s="2"/>
      <c r="BZ890" s="2"/>
      <c r="CA890" s="2"/>
      <c r="CB890" s="2"/>
      <c r="CC890" s="2"/>
      <c r="CD890" s="2"/>
      <c r="CE890" s="2"/>
      <c r="CF890" s="2"/>
      <c r="CG890" s="2"/>
    </row>
    <row r="891" spans="1:85" s="9" customFormat="1" x14ac:dyDescent="0.25">
      <c r="A891" s="2"/>
      <c r="B891" s="3"/>
      <c r="C891" s="4"/>
      <c r="D891" s="5"/>
      <c r="E891" s="5"/>
      <c r="F891" s="4"/>
      <c r="G891" s="6"/>
      <c r="H891" s="6"/>
      <c r="I891" s="2"/>
      <c r="J891" s="2"/>
      <c r="K891" s="2"/>
      <c r="L891" s="6"/>
      <c r="M891" s="2"/>
      <c r="N891" s="2"/>
      <c r="O891" s="6"/>
      <c r="P891" s="2"/>
      <c r="Q891" s="2"/>
      <c r="R891" s="6"/>
      <c r="S891" s="2"/>
      <c r="T891" s="2"/>
      <c r="U891" s="2"/>
      <c r="V891" s="7"/>
      <c r="W891" s="7"/>
      <c r="X891" s="8"/>
      <c r="Y891" s="8"/>
      <c r="Z891" s="8"/>
      <c r="AA891" s="8"/>
      <c r="AB891" s="8"/>
      <c r="AC891" s="7"/>
      <c r="AD891" s="8"/>
      <c r="AE891" s="8"/>
      <c r="AF891" s="7"/>
      <c r="AG891" s="8"/>
      <c r="AH891" s="8"/>
      <c r="AI891" s="8"/>
      <c r="AJ891" s="8"/>
      <c r="AK891" s="8"/>
      <c r="AL891" s="8"/>
      <c r="AM891" s="7"/>
      <c r="AN891" s="8"/>
      <c r="AO891" s="8"/>
      <c r="AP891" s="8"/>
      <c r="AQ891" s="7"/>
      <c r="AR891" s="8"/>
      <c r="AS891" s="8"/>
      <c r="AT891" s="8"/>
      <c r="AU891" s="8"/>
      <c r="AV891" s="8"/>
      <c r="AW891" s="8"/>
      <c r="AX891" s="7"/>
      <c r="AY891" s="8"/>
      <c r="AZ891" s="8"/>
      <c r="BA891" s="8"/>
      <c r="BB891" s="8"/>
      <c r="BC891" s="8"/>
      <c r="BD891" s="8"/>
      <c r="BE891" s="8"/>
      <c r="BF891" s="8"/>
      <c r="BG891" s="8"/>
      <c r="BH891" s="8"/>
      <c r="BI891" s="8"/>
      <c r="BJ891" s="8"/>
      <c r="BK891" s="8"/>
      <c r="BL891" s="8"/>
      <c r="BM891" s="8"/>
      <c r="BN891" s="8"/>
      <c r="BO891" s="8"/>
      <c r="BP891" s="7"/>
      <c r="BQ891" s="8"/>
      <c r="BR891" s="8"/>
      <c r="BS891" s="7"/>
      <c r="BT891" s="8"/>
      <c r="BU891" s="8"/>
      <c r="BV891" s="2"/>
      <c r="BW891" s="2"/>
      <c r="BX891" s="2"/>
      <c r="BY891" s="2"/>
      <c r="BZ891" s="2"/>
      <c r="CA891" s="2"/>
      <c r="CB891" s="2"/>
      <c r="CC891" s="2"/>
      <c r="CD891" s="2"/>
      <c r="CE891" s="2"/>
      <c r="CF891" s="2"/>
      <c r="CG891" s="2"/>
    </row>
    <row r="892" spans="1:85" s="9" customFormat="1" x14ac:dyDescent="0.25">
      <c r="A892" s="2"/>
      <c r="B892" s="3"/>
      <c r="C892" s="4"/>
      <c r="D892" s="5"/>
      <c r="E892" s="5"/>
      <c r="F892" s="4"/>
      <c r="G892" s="6"/>
      <c r="H892" s="6"/>
      <c r="I892" s="2"/>
      <c r="J892" s="2"/>
      <c r="K892" s="2"/>
      <c r="L892" s="6"/>
      <c r="M892" s="2"/>
      <c r="N892" s="2"/>
      <c r="O892" s="6"/>
      <c r="P892" s="2"/>
      <c r="Q892" s="2"/>
      <c r="R892" s="6"/>
      <c r="S892" s="2"/>
      <c r="T892" s="2"/>
      <c r="U892" s="2"/>
      <c r="V892" s="7"/>
      <c r="W892" s="7"/>
      <c r="X892" s="8"/>
      <c r="Y892" s="8"/>
      <c r="Z892" s="8"/>
      <c r="AA892" s="8"/>
      <c r="AB892" s="8"/>
      <c r="AC892" s="7"/>
      <c r="AD892" s="8"/>
      <c r="AE892" s="8"/>
      <c r="AF892" s="7"/>
      <c r="AG892" s="8"/>
      <c r="AH892" s="8"/>
      <c r="AI892" s="8"/>
      <c r="AJ892" s="8"/>
      <c r="AK892" s="8"/>
      <c r="AL892" s="8"/>
      <c r="AM892" s="7"/>
      <c r="AN892" s="8"/>
      <c r="AO892" s="8"/>
      <c r="AP892" s="8"/>
      <c r="AQ892" s="7"/>
      <c r="AR892" s="8"/>
      <c r="AS892" s="8"/>
      <c r="AT892" s="8"/>
      <c r="AU892" s="8"/>
      <c r="AV892" s="8"/>
      <c r="AW892" s="8"/>
      <c r="AX892" s="7"/>
      <c r="AY892" s="8"/>
      <c r="AZ892" s="8"/>
      <c r="BA892" s="8"/>
      <c r="BB892" s="8"/>
      <c r="BC892" s="8"/>
      <c r="BD892" s="8"/>
      <c r="BE892" s="8"/>
      <c r="BF892" s="8"/>
      <c r="BG892" s="8"/>
      <c r="BH892" s="8"/>
      <c r="BI892" s="8"/>
      <c r="BJ892" s="8"/>
      <c r="BK892" s="8"/>
      <c r="BL892" s="8"/>
      <c r="BM892" s="8"/>
      <c r="BN892" s="8"/>
      <c r="BO892" s="8"/>
      <c r="BP892" s="7"/>
      <c r="BQ892" s="8"/>
      <c r="BR892" s="8"/>
      <c r="BS892" s="7"/>
      <c r="BT892" s="8"/>
      <c r="BU892" s="8"/>
      <c r="BV892" s="2"/>
      <c r="BW892" s="2"/>
      <c r="BX892" s="2"/>
      <c r="BY892" s="2"/>
      <c r="BZ892" s="2"/>
      <c r="CA892" s="2"/>
      <c r="CB892" s="2"/>
      <c r="CC892" s="2"/>
      <c r="CD892" s="2"/>
      <c r="CE892" s="2"/>
      <c r="CF892" s="2"/>
      <c r="CG892" s="2"/>
    </row>
    <row r="893" spans="1:85" s="9" customFormat="1" x14ac:dyDescent="0.25">
      <c r="A893" s="2"/>
      <c r="B893" s="3"/>
      <c r="C893" s="4"/>
      <c r="D893" s="5"/>
      <c r="E893" s="5"/>
      <c r="F893" s="4"/>
      <c r="G893" s="6"/>
      <c r="H893" s="6"/>
      <c r="I893" s="2"/>
      <c r="J893" s="2"/>
      <c r="K893" s="2"/>
      <c r="L893" s="6"/>
      <c r="M893" s="2"/>
      <c r="N893" s="2"/>
      <c r="O893" s="6"/>
      <c r="P893" s="2"/>
      <c r="Q893" s="2"/>
      <c r="R893" s="6"/>
      <c r="S893" s="2"/>
      <c r="T893" s="2"/>
      <c r="U893" s="2"/>
      <c r="V893" s="7"/>
      <c r="W893" s="7"/>
      <c r="X893" s="8"/>
      <c r="Y893" s="8"/>
      <c r="Z893" s="8"/>
      <c r="AA893" s="8"/>
      <c r="AB893" s="8"/>
      <c r="AC893" s="7"/>
      <c r="AD893" s="8"/>
      <c r="AE893" s="8"/>
      <c r="AF893" s="7"/>
      <c r="AG893" s="8"/>
      <c r="AH893" s="8"/>
      <c r="AI893" s="8"/>
      <c r="AJ893" s="8"/>
      <c r="AK893" s="8"/>
      <c r="AL893" s="8"/>
      <c r="AM893" s="7"/>
      <c r="AN893" s="8"/>
      <c r="AO893" s="8"/>
      <c r="AP893" s="8"/>
      <c r="AQ893" s="7"/>
      <c r="AR893" s="8"/>
      <c r="AS893" s="8"/>
      <c r="AT893" s="8"/>
      <c r="AU893" s="8"/>
      <c r="AV893" s="8"/>
      <c r="AW893" s="8"/>
      <c r="AX893" s="7"/>
      <c r="AY893" s="8"/>
      <c r="AZ893" s="8"/>
      <c r="BA893" s="8"/>
      <c r="BB893" s="8"/>
      <c r="BC893" s="8"/>
      <c r="BD893" s="8"/>
      <c r="BE893" s="8"/>
      <c r="BF893" s="8"/>
      <c r="BG893" s="8"/>
      <c r="BH893" s="8"/>
      <c r="BI893" s="8"/>
      <c r="BJ893" s="8"/>
      <c r="BK893" s="8"/>
      <c r="BL893" s="8"/>
      <c r="BM893" s="8"/>
      <c r="BN893" s="8"/>
      <c r="BO893" s="8"/>
      <c r="BP893" s="7"/>
      <c r="BQ893" s="8"/>
      <c r="BR893" s="8"/>
      <c r="BS893" s="7"/>
      <c r="BT893" s="8"/>
      <c r="BU893" s="8"/>
      <c r="BV893" s="2"/>
      <c r="BW893" s="2"/>
      <c r="BX893" s="2"/>
      <c r="BY893" s="2"/>
      <c r="BZ893" s="2"/>
      <c r="CA893" s="2"/>
      <c r="CB893" s="2"/>
      <c r="CC893" s="2"/>
      <c r="CD893" s="2"/>
      <c r="CE893" s="2"/>
      <c r="CF893" s="2"/>
      <c r="CG893" s="2"/>
    </row>
    <row r="894" spans="1:85" s="9" customFormat="1" x14ac:dyDescent="0.25">
      <c r="A894" s="2"/>
      <c r="B894" s="3"/>
      <c r="C894" s="4"/>
      <c r="D894" s="5"/>
      <c r="E894" s="5"/>
      <c r="F894" s="4"/>
      <c r="G894" s="6"/>
      <c r="H894" s="6"/>
      <c r="I894" s="2"/>
      <c r="J894" s="2"/>
      <c r="K894" s="2"/>
      <c r="L894" s="6"/>
      <c r="M894" s="2"/>
      <c r="N894" s="2"/>
      <c r="O894" s="6"/>
      <c r="P894" s="2"/>
      <c r="Q894" s="2"/>
      <c r="R894" s="6"/>
      <c r="S894" s="2"/>
      <c r="T894" s="2"/>
      <c r="U894" s="2"/>
      <c r="V894" s="7"/>
      <c r="W894" s="7"/>
      <c r="X894" s="8"/>
      <c r="Y894" s="8"/>
      <c r="Z894" s="8"/>
      <c r="AA894" s="8"/>
      <c r="AB894" s="8"/>
      <c r="AC894" s="7"/>
      <c r="AD894" s="8"/>
      <c r="AE894" s="8"/>
      <c r="AF894" s="7"/>
      <c r="AG894" s="8"/>
      <c r="AH894" s="8"/>
      <c r="AI894" s="8"/>
      <c r="AJ894" s="8"/>
      <c r="AK894" s="8"/>
      <c r="AL894" s="8"/>
      <c r="AM894" s="7"/>
      <c r="AN894" s="8"/>
      <c r="AO894" s="8"/>
      <c r="AP894" s="8"/>
      <c r="AQ894" s="7"/>
      <c r="AR894" s="8"/>
      <c r="AS894" s="8"/>
      <c r="AT894" s="8"/>
      <c r="AU894" s="8"/>
      <c r="AV894" s="8"/>
      <c r="AW894" s="8"/>
      <c r="AX894" s="7"/>
      <c r="AY894" s="8"/>
      <c r="AZ894" s="8"/>
      <c r="BA894" s="8"/>
      <c r="BB894" s="8"/>
      <c r="BC894" s="8"/>
      <c r="BD894" s="8"/>
      <c r="BE894" s="8"/>
      <c r="BF894" s="8"/>
      <c r="BG894" s="8"/>
      <c r="BH894" s="8"/>
      <c r="BI894" s="8"/>
      <c r="BJ894" s="8"/>
      <c r="BK894" s="8"/>
      <c r="BL894" s="8"/>
      <c r="BM894" s="8"/>
      <c r="BN894" s="8"/>
      <c r="BO894" s="8"/>
      <c r="BP894" s="7"/>
      <c r="BQ894" s="8"/>
      <c r="BR894" s="8"/>
      <c r="BS894" s="7"/>
      <c r="BT894" s="8"/>
      <c r="BU894" s="8"/>
      <c r="BV894" s="2"/>
      <c r="BW894" s="2"/>
      <c r="BX894" s="2"/>
      <c r="BY894" s="2"/>
      <c r="BZ894" s="2"/>
      <c r="CA894" s="2"/>
      <c r="CB894" s="2"/>
      <c r="CC894" s="2"/>
      <c r="CD894" s="2"/>
      <c r="CE894" s="2"/>
      <c r="CF894" s="2"/>
      <c r="CG894" s="2"/>
    </row>
    <row r="895" spans="1:85" s="9" customFormat="1" x14ac:dyDescent="0.25">
      <c r="A895" s="2"/>
      <c r="B895" s="3"/>
      <c r="C895" s="4"/>
      <c r="D895" s="5"/>
      <c r="E895" s="5"/>
      <c r="F895" s="4"/>
      <c r="G895" s="6"/>
      <c r="H895" s="6"/>
      <c r="I895" s="2"/>
      <c r="J895" s="2"/>
      <c r="K895" s="2"/>
      <c r="L895" s="6"/>
      <c r="M895" s="2"/>
      <c r="N895" s="2"/>
      <c r="O895" s="6"/>
      <c r="P895" s="2"/>
      <c r="Q895" s="2"/>
      <c r="R895" s="6"/>
      <c r="S895" s="2"/>
      <c r="T895" s="2"/>
      <c r="U895" s="2"/>
      <c r="V895" s="7"/>
      <c r="W895" s="7"/>
      <c r="X895" s="8"/>
      <c r="Y895" s="8"/>
      <c r="Z895" s="8"/>
      <c r="AA895" s="8"/>
      <c r="AB895" s="8"/>
      <c r="AC895" s="7"/>
      <c r="AD895" s="8"/>
      <c r="AE895" s="8"/>
      <c r="AF895" s="7"/>
      <c r="AG895" s="8"/>
      <c r="AH895" s="8"/>
      <c r="AI895" s="8"/>
      <c r="AJ895" s="8"/>
      <c r="AK895" s="8"/>
      <c r="AL895" s="8"/>
      <c r="AM895" s="7"/>
      <c r="AN895" s="8"/>
      <c r="AO895" s="8"/>
      <c r="AP895" s="8"/>
      <c r="AQ895" s="7"/>
      <c r="AR895" s="8"/>
      <c r="AS895" s="8"/>
      <c r="AT895" s="8"/>
      <c r="AU895" s="8"/>
      <c r="AV895" s="8"/>
      <c r="AW895" s="8"/>
      <c r="AX895" s="7"/>
      <c r="AY895" s="8"/>
      <c r="AZ895" s="8"/>
      <c r="BA895" s="8"/>
      <c r="BB895" s="8"/>
      <c r="BC895" s="8"/>
      <c r="BD895" s="8"/>
      <c r="BE895" s="8"/>
      <c r="BF895" s="8"/>
      <c r="BG895" s="8"/>
      <c r="BH895" s="8"/>
      <c r="BI895" s="8"/>
      <c r="BJ895" s="8"/>
      <c r="BK895" s="8"/>
      <c r="BL895" s="8"/>
      <c r="BM895" s="8"/>
      <c r="BN895" s="8"/>
      <c r="BO895" s="8"/>
      <c r="BP895" s="7"/>
      <c r="BQ895" s="8"/>
      <c r="BR895" s="8"/>
      <c r="BS895" s="7"/>
      <c r="BT895" s="8"/>
      <c r="BU895" s="8"/>
      <c r="BV895" s="2"/>
      <c r="BW895" s="2"/>
      <c r="BX895" s="2"/>
      <c r="BY895" s="2"/>
      <c r="BZ895" s="2"/>
      <c r="CA895" s="2"/>
      <c r="CB895" s="2"/>
      <c r="CC895" s="2"/>
      <c r="CD895" s="2"/>
      <c r="CE895" s="2"/>
      <c r="CF895" s="2"/>
      <c r="CG895" s="2"/>
    </row>
    <row r="896" spans="1:85" s="9" customFormat="1" x14ac:dyDescent="0.25">
      <c r="A896" s="2"/>
      <c r="B896" s="3"/>
      <c r="C896" s="4"/>
      <c r="D896" s="5"/>
      <c r="E896" s="5"/>
      <c r="F896" s="4"/>
      <c r="G896" s="6"/>
      <c r="H896" s="6"/>
      <c r="I896" s="2"/>
      <c r="J896" s="2"/>
      <c r="K896" s="2"/>
      <c r="L896" s="6"/>
      <c r="M896" s="2"/>
      <c r="N896" s="2"/>
      <c r="O896" s="6"/>
      <c r="P896" s="2"/>
      <c r="Q896" s="2"/>
      <c r="R896" s="6"/>
      <c r="S896" s="2"/>
      <c r="T896" s="2"/>
      <c r="U896" s="2"/>
      <c r="V896" s="7"/>
      <c r="W896" s="7"/>
      <c r="X896" s="8"/>
      <c r="Y896" s="8"/>
      <c r="Z896" s="8"/>
      <c r="AA896" s="8"/>
      <c r="AB896" s="8"/>
      <c r="AC896" s="7"/>
      <c r="AD896" s="8"/>
      <c r="AE896" s="8"/>
      <c r="AF896" s="7"/>
      <c r="AG896" s="8"/>
      <c r="AH896" s="8"/>
      <c r="AI896" s="8"/>
      <c r="AJ896" s="8"/>
      <c r="AK896" s="8"/>
      <c r="AL896" s="8"/>
      <c r="AM896" s="7"/>
      <c r="AN896" s="8"/>
      <c r="AO896" s="8"/>
      <c r="AP896" s="8"/>
      <c r="AQ896" s="7"/>
      <c r="AR896" s="8"/>
      <c r="AS896" s="8"/>
      <c r="AT896" s="8"/>
      <c r="AU896" s="8"/>
      <c r="AV896" s="8"/>
      <c r="AW896" s="8"/>
      <c r="AX896" s="7"/>
      <c r="AY896" s="8"/>
      <c r="AZ896" s="8"/>
      <c r="BA896" s="8"/>
      <c r="BB896" s="8"/>
      <c r="BC896" s="8"/>
      <c r="BD896" s="8"/>
      <c r="BE896" s="8"/>
      <c r="BF896" s="8"/>
      <c r="BG896" s="8"/>
      <c r="BH896" s="8"/>
      <c r="BI896" s="8"/>
      <c r="BJ896" s="8"/>
      <c r="BK896" s="8"/>
      <c r="BL896" s="8"/>
      <c r="BM896" s="8"/>
      <c r="BN896" s="8"/>
      <c r="BO896" s="8"/>
      <c r="BP896" s="7"/>
      <c r="BQ896" s="8"/>
      <c r="BR896" s="8"/>
      <c r="BS896" s="7"/>
      <c r="BT896" s="8"/>
      <c r="BU896" s="8"/>
      <c r="BV896" s="2"/>
      <c r="BW896" s="2"/>
      <c r="BX896" s="2"/>
      <c r="BY896" s="2"/>
      <c r="BZ896" s="2"/>
      <c r="CA896" s="2"/>
      <c r="CB896" s="2"/>
      <c r="CC896" s="2"/>
      <c r="CD896" s="2"/>
      <c r="CE896" s="2"/>
      <c r="CF896" s="2"/>
      <c r="CG896" s="2"/>
    </row>
    <row r="897" spans="1:85" s="9" customFormat="1" x14ac:dyDescent="0.25">
      <c r="A897" s="2"/>
      <c r="B897" s="3"/>
      <c r="C897" s="4"/>
      <c r="D897" s="5"/>
      <c r="E897" s="5"/>
      <c r="F897" s="4"/>
      <c r="G897" s="6"/>
      <c r="H897" s="6"/>
      <c r="I897" s="2"/>
      <c r="J897" s="2"/>
      <c r="K897" s="2"/>
      <c r="L897" s="6"/>
      <c r="M897" s="2"/>
      <c r="N897" s="2"/>
      <c r="O897" s="6"/>
      <c r="P897" s="2"/>
      <c r="Q897" s="2"/>
      <c r="R897" s="6"/>
      <c r="S897" s="2"/>
      <c r="T897" s="2"/>
      <c r="U897" s="2"/>
      <c r="V897" s="7"/>
      <c r="W897" s="7"/>
      <c r="X897" s="8"/>
      <c r="Y897" s="8"/>
      <c r="Z897" s="8"/>
      <c r="AA897" s="8"/>
      <c r="AB897" s="8"/>
      <c r="AC897" s="7"/>
      <c r="AD897" s="8"/>
      <c r="AE897" s="8"/>
      <c r="AF897" s="7"/>
      <c r="AG897" s="8"/>
      <c r="AH897" s="8"/>
      <c r="AI897" s="8"/>
      <c r="AJ897" s="8"/>
      <c r="AK897" s="8"/>
      <c r="AL897" s="8"/>
      <c r="AM897" s="7"/>
      <c r="AN897" s="8"/>
      <c r="AO897" s="8"/>
      <c r="AP897" s="8"/>
      <c r="AQ897" s="7"/>
      <c r="AR897" s="8"/>
      <c r="AS897" s="8"/>
      <c r="AT897" s="8"/>
      <c r="AU897" s="8"/>
      <c r="AV897" s="8"/>
      <c r="AW897" s="8"/>
      <c r="AX897" s="7"/>
      <c r="AY897" s="8"/>
      <c r="AZ897" s="8"/>
      <c r="BA897" s="8"/>
      <c r="BB897" s="8"/>
      <c r="BC897" s="8"/>
      <c r="BD897" s="8"/>
      <c r="BE897" s="8"/>
      <c r="BF897" s="8"/>
      <c r="BG897" s="8"/>
      <c r="BH897" s="8"/>
      <c r="BI897" s="8"/>
      <c r="BJ897" s="8"/>
      <c r="BK897" s="8"/>
      <c r="BL897" s="8"/>
      <c r="BM897" s="8"/>
      <c r="BN897" s="8"/>
      <c r="BO897" s="8"/>
      <c r="BP897" s="7"/>
      <c r="BQ897" s="8"/>
      <c r="BR897" s="8"/>
      <c r="BS897" s="7"/>
      <c r="BT897" s="8"/>
      <c r="BU897" s="8"/>
      <c r="BV897" s="2"/>
      <c r="BW897" s="2"/>
      <c r="BX897" s="2"/>
      <c r="BY897" s="2"/>
      <c r="BZ897" s="2"/>
      <c r="CA897" s="2"/>
      <c r="CB897" s="2"/>
      <c r="CC897" s="2"/>
      <c r="CD897" s="2"/>
      <c r="CE897" s="2"/>
      <c r="CF897" s="2"/>
      <c r="CG897" s="2"/>
    </row>
    <row r="898" spans="1:85" s="9" customFormat="1" x14ac:dyDescent="0.25">
      <c r="A898" s="2"/>
      <c r="B898" s="3"/>
      <c r="C898" s="4"/>
      <c r="D898" s="5"/>
      <c r="E898" s="5"/>
      <c r="F898" s="4"/>
      <c r="G898" s="6"/>
      <c r="H898" s="6"/>
      <c r="I898" s="2"/>
      <c r="J898" s="2"/>
      <c r="K898" s="2"/>
      <c r="L898" s="6"/>
      <c r="M898" s="2"/>
      <c r="N898" s="2"/>
      <c r="O898" s="6"/>
      <c r="P898" s="2"/>
      <c r="Q898" s="2"/>
      <c r="R898" s="6"/>
      <c r="S898" s="2"/>
      <c r="T898" s="2"/>
      <c r="U898" s="2"/>
      <c r="V898" s="7"/>
      <c r="W898" s="7"/>
      <c r="X898" s="8"/>
      <c r="Y898" s="8"/>
      <c r="Z898" s="8"/>
      <c r="AA898" s="8"/>
      <c r="AB898" s="8"/>
      <c r="AC898" s="7"/>
      <c r="AD898" s="8"/>
      <c r="AE898" s="8"/>
      <c r="AF898" s="7"/>
      <c r="AG898" s="8"/>
      <c r="AH898" s="8"/>
      <c r="AI898" s="8"/>
      <c r="AJ898" s="8"/>
      <c r="AK898" s="8"/>
      <c r="AL898" s="8"/>
      <c r="AM898" s="7"/>
      <c r="AN898" s="8"/>
      <c r="AO898" s="8"/>
      <c r="AP898" s="8"/>
      <c r="AQ898" s="7"/>
      <c r="AR898" s="8"/>
      <c r="AS898" s="8"/>
      <c r="AT898" s="8"/>
      <c r="AU898" s="8"/>
      <c r="AV898" s="8"/>
      <c r="AW898" s="8"/>
      <c r="AX898" s="7"/>
      <c r="AY898" s="8"/>
      <c r="AZ898" s="8"/>
      <c r="BA898" s="8"/>
      <c r="BB898" s="8"/>
      <c r="BC898" s="8"/>
      <c r="BD898" s="8"/>
      <c r="BE898" s="8"/>
      <c r="BF898" s="8"/>
      <c r="BG898" s="8"/>
      <c r="BH898" s="8"/>
      <c r="BI898" s="8"/>
      <c r="BJ898" s="8"/>
      <c r="BK898" s="8"/>
      <c r="BL898" s="8"/>
      <c r="BM898" s="8"/>
      <c r="BN898" s="8"/>
      <c r="BO898" s="8"/>
      <c r="BP898" s="7"/>
      <c r="BQ898" s="8"/>
      <c r="BR898" s="8"/>
      <c r="BS898" s="7"/>
      <c r="BT898" s="8"/>
      <c r="BU898" s="8"/>
      <c r="BV898" s="2"/>
      <c r="BW898" s="2"/>
      <c r="BX898" s="2"/>
      <c r="BY898" s="2"/>
      <c r="BZ898" s="2"/>
      <c r="CA898" s="2"/>
      <c r="CB898" s="2"/>
      <c r="CC898" s="2"/>
      <c r="CD898" s="2"/>
      <c r="CE898" s="2"/>
      <c r="CF898" s="2"/>
      <c r="CG898" s="2"/>
    </row>
    <row r="899" spans="1:85" s="9" customFormat="1" x14ac:dyDescent="0.25">
      <c r="A899" s="2"/>
      <c r="B899" s="3"/>
      <c r="C899" s="4"/>
      <c r="D899" s="5"/>
      <c r="E899" s="5"/>
      <c r="F899" s="4"/>
      <c r="G899" s="6"/>
      <c r="H899" s="6"/>
      <c r="I899" s="2"/>
      <c r="J899" s="2"/>
      <c r="K899" s="2"/>
      <c r="L899" s="6"/>
      <c r="M899" s="2"/>
      <c r="N899" s="2"/>
      <c r="O899" s="6"/>
      <c r="P899" s="2"/>
      <c r="Q899" s="2"/>
      <c r="R899" s="6"/>
      <c r="S899" s="2"/>
      <c r="T899" s="2"/>
      <c r="U899" s="2"/>
      <c r="V899" s="7"/>
      <c r="W899" s="7"/>
      <c r="X899" s="8"/>
      <c r="Y899" s="8"/>
      <c r="Z899" s="8"/>
      <c r="AA899" s="8"/>
      <c r="AB899" s="8"/>
      <c r="AC899" s="7"/>
      <c r="AD899" s="8"/>
      <c r="AE899" s="8"/>
      <c r="AF899" s="7"/>
      <c r="AG899" s="8"/>
      <c r="AH899" s="8"/>
      <c r="AI899" s="8"/>
      <c r="AJ899" s="8"/>
      <c r="AK899" s="8"/>
      <c r="AL899" s="8"/>
      <c r="AM899" s="7"/>
      <c r="AN899" s="8"/>
      <c r="AO899" s="8"/>
      <c r="AP899" s="8"/>
      <c r="AQ899" s="7"/>
      <c r="AR899" s="8"/>
      <c r="AS899" s="8"/>
      <c r="AT899" s="8"/>
      <c r="AU899" s="8"/>
      <c r="AV899" s="8"/>
      <c r="AW899" s="8"/>
      <c r="AX899" s="7"/>
      <c r="AY899" s="8"/>
      <c r="AZ899" s="8"/>
      <c r="BA899" s="8"/>
      <c r="BB899" s="8"/>
      <c r="BC899" s="8"/>
      <c r="BD899" s="8"/>
      <c r="BE899" s="8"/>
      <c r="BF899" s="8"/>
      <c r="BG899" s="8"/>
      <c r="BH899" s="8"/>
      <c r="BI899" s="8"/>
      <c r="BJ899" s="8"/>
      <c r="BK899" s="8"/>
      <c r="BL899" s="8"/>
      <c r="BM899" s="8"/>
      <c r="BN899" s="8"/>
      <c r="BO899" s="8"/>
      <c r="BP899" s="7"/>
      <c r="BQ899" s="8"/>
      <c r="BR899" s="8"/>
      <c r="BS899" s="7"/>
      <c r="BT899" s="8"/>
      <c r="BU899" s="8"/>
      <c r="BV899" s="2"/>
      <c r="BW899" s="2"/>
      <c r="BX899" s="2"/>
      <c r="BY899" s="2"/>
      <c r="BZ899" s="2"/>
      <c r="CA899" s="2"/>
      <c r="CB899" s="2"/>
      <c r="CC899" s="2"/>
      <c r="CD899" s="2"/>
      <c r="CE899" s="2"/>
      <c r="CF899" s="2"/>
      <c r="CG899" s="2"/>
    </row>
    <row r="900" spans="1:85" s="9" customFormat="1" x14ac:dyDescent="0.25">
      <c r="A900" s="2"/>
      <c r="B900" s="3"/>
      <c r="C900" s="4"/>
      <c r="D900" s="5"/>
      <c r="E900" s="5"/>
      <c r="F900" s="4"/>
      <c r="G900" s="6"/>
      <c r="H900" s="6"/>
      <c r="I900" s="2"/>
      <c r="J900" s="2"/>
      <c r="K900" s="2"/>
      <c r="L900" s="6"/>
      <c r="M900" s="2"/>
      <c r="N900" s="2"/>
      <c r="O900" s="6"/>
      <c r="P900" s="2"/>
      <c r="Q900" s="2"/>
      <c r="R900" s="6"/>
      <c r="S900" s="2"/>
      <c r="T900" s="2"/>
      <c r="U900" s="2"/>
      <c r="V900" s="7"/>
      <c r="W900" s="7"/>
      <c r="X900" s="8"/>
      <c r="Y900" s="8"/>
      <c r="Z900" s="8"/>
      <c r="AA900" s="8"/>
      <c r="AB900" s="8"/>
      <c r="AC900" s="7"/>
      <c r="AD900" s="8"/>
      <c r="AE900" s="8"/>
      <c r="AF900" s="7"/>
      <c r="AG900" s="8"/>
      <c r="AH900" s="8"/>
      <c r="AI900" s="8"/>
      <c r="AJ900" s="8"/>
      <c r="AK900" s="8"/>
      <c r="AL900" s="8"/>
      <c r="AM900" s="7"/>
      <c r="AN900" s="8"/>
      <c r="AO900" s="8"/>
      <c r="AP900" s="8"/>
      <c r="AQ900" s="7"/>
      <c r="AR900" s="8"/>
      <c r="AS900" s="8"/>
      <c r="AT900" s="8"/>
      <c r="AU900" s="8"/>
      <c r="AV900" s="8"/>
      <c r="AW900" s="8"/>
      <c r="AX900" s="7"/>
      <c r="AY900" s="8"/>
      <c r="AZ900" s="8"/>
      <c r="BA900" s="8"/>
      <c r="BB900" s="8"/>
      <c r="BC900" s="8"/>
      <c r="BD900" s="8"/>
      <c r="BE900" s="8"/>
      <c r="BF900" s="8"/>
      <c r="BG900" s="8"/>
      <c r="BH900" s="8"/>
      <c r="BI900" s="8"/>
      <c r="BJ900" s="8"/>
      <c r="BK900" s="8"/>
      <c r="BL900" s="8"/>
      <c r="BM900" s="8"/>
      <c r="BN900" s="8"/>
      <c r="BO900" s="8"/>
      <c r="BP900" s="7"/>
      <c r="BQ900" s="8"/>
      <c r="BR900" s="8"/>
      <c r="BS900" s="7"/>
      <c r="BT900" s="8"/>
      <c r="BU900" s="8"/>
      <c r="BV900" s="2"/>
      <c r="BW900" s="2"/>
      <c r="BX900" s="2"/>
      <c r="BY900" s="2"/>
      <c r="BZ900" s="2"/>
      <c r="CA900" s="2"/>
      <c r="CB900" s="2"/>
      <c r="CC900" s="2"/>
      <c r="CD900" s="2"/>
      <c r="CE900" s="2"/>
      <c r="CF900" s="2"/>
      <c r="CG900" s="2"/>
    </row>
    <row r="901" spans="1:85" s="9" customFormat="1" x14ac:dyDescent="0.25">
      <c r="A901" s="2"/>
      <c r="B901" s="3"/>
      <c r="C901" s="4"/>
      <c r="D901" s="5"/>
      <c r="E901" s="5"/>
      <c r="F901" s="4"/>
      <c r="G901" s="6"/>
      <c r="H901" s="6"/>
      <c r="I901" s="2"/>
      <c r="J901" s="2"/>
      <c r="K901" s="2"/>
      <c r="L901" s="6"/>
      <c r="M901" s="2"/>
      <c r="N901" s="2"/>
      <c r="O901" s="6"/>
      <c r="P901" s="2"/>
      <c r="Q901" s="2"/>
      <c r="R901" s="6"/>
      <c r="S901" s="2"/>
      <c r="T901" s="2"/>
      <c r="U901" s="2"/>
      <c r="V901" s="7"/>
      <c r="W901" s="7"/>
      <c r="X901" s="8"/>
      <c r="Y901" s="8"/>
      <c r="Z901" s="8"/>
      <c r="AA901" s="8"/>
      <c r="AB901" s="8"/>
      <c r="AC901" s="7"/>
      <c r="AD901" s="8"/>
      <c r="AE901" s="8"/>
      <c r="AF901" s="7"/>
      <c r="AG901" s="8"/>
      <c r="AH901" s="8"/>
      <c r="AI901" s="8"/>
      <c r="AJ901" s="8"/>
      <c r="AK901" s="8"/>
      <c r="AL901" s="8"/>
      <c r="AM901" s="7"/>
      <c r="AN901" s="8"/>
      <c r="AO901" s="8"/>
      <c r="AP901" s="8"/>
      <c r="AQ901" s="7"/>
      <c r="AR901" s="8"/>
      <c r="AS901" s="8"/>
      <c r="AT901" s="8"/>
      <c r="AU901" s="8"/>
      <c r="AV901" s="8"/>
      <c r="AW901" s="8"/>
      <c r="AX901" s="7"/>
      <c r="AY901" s="8"/>
      <c r="AZ901" s="8"/>
      <c r="BA901" s="8"/>
      <c r="BB901" s="8"/>
      <c r="BC901" s="8"/>
      <c r="BD901" s="8"/>
      <c r="BE901" s="8"/>
      <c r="BF901" s="8"/>
      <c r="BG901" s="8"/>
      <c r="BH901" s="8"/>
      <c r="BI901" s="8"/>
      <c r="BJ901" s="8"/>
      <c r="BK901" s="8"/>
      <c r="BL901" s="8"/>
      <c r="BM901" s="8"/>
      <c r="BN901" s="8"/>
      <c r="BO901" s="8"/>
      <c r="BP901" s="7"/>
      <c r="BQ901" s="8"/>
      <c r="BR901" s="8"/>
      <c r="BS901" s="7"/>
      <c r="BT901" s="8"/>
      <c r="BU901" s="8"/>
      <c r="BV901" s="2"/>
      <c r="BW901" s="2"/>
      <c r="BX901" s="2"/>
      <c r="BY901" s="2"/>
      <c r="BZ901" s="2"/>
      <c r="CA901" s="2"/>
      <c r="CB901" s="2"/>
      <c r="CC901" s="2"/>
      <c r="CD901" s="2"/>
      <c r="CE901" s="2"/>
      <c r="CF901" s="2"/>
      <c r="CG901" s="2"/>
    </row>
    <row r="902" spans="1:85" s="9" customFormat="1" x14ac:dyDescent="0.25">
      <c r="A902" s="2"/>
      <c r="B902" s="3"/>
      <c r="C902" s="4"/>
      <c r="D902" s="5"/>
      <c r="E902" s="5"/>
      <c r="F902" s="4"/>
      <c r="G902" s="6"/>
      <c r="H902" s="6"/>
      <c r="I902" s="2"/>
      <c r="J902" s="2"/>
      <c r="K902" s="2"/>
      <c r="L902" s="6"/>
      <c r="M902" s="2"/>
      <c r="N902" s="2"/>
      <c r="O902" s="6"/>
      <c r="P902" s="2"/>
      <c r="Q902" s="2"/>
      <c r="R902" s="6"/>
      <c r="S902" s="2"/>
      <c r="T902" s="2"/>
      <c r="U902" s="2"/>
      <c r="V902" s="7"/>
      <c r="W902" s="7"/>
      <c r="X902" s="8"/>
      <c r="Y902" s="8"/>
      <c r="Z902" s="8"/>
      <c r="AA902" s="8"/>
      <c r="AB902" s="8"/>
      <c r="AC902" s="7"/>
      <c r="AD902" s="8"/>
      <c r="AE902" s="8"/>
      <c r="AF902" s="7"/>
      <c r="AG902" s="8"/>
      <c r="AH902" s="8"/>
      <c r="AI902" s="8"/>
      <c r="AJ902" s="8"/>
      <c r="AK902" s="8"/>
      <c r="AL902" s="8"/>
      <c r="AM902" s="7"/>
      <c r="AN902" s="8"/>
      <c r="AO902" s="8"/>
      <c r="AP902" s="8"/>
      <c r="AQ902" s="7"/>
      <c r="AR902" s="8"/>
      <c r="AS902" s="8"/>
      <c r="AT902" s="8"/>
      <c r="AU902" s="8"/>
      <c r="AV902" s="8"/>
      <c r="AW902" s="8"/>
      <c r="AX902" s="7"/>
      <c r="AY902" s="8"/>
      <c r="AZ902" s="8"/>
      <c r="BA902" s="8"/>
      <c r="BB902" s="8"/>
      <c r="BC902" s="8"/>
      <c r="BD902" s="8"/>
      <c r="BE902" s="8"/>
      <c r="BF902" s="8"/>
      <c r="BG902" s="8"/>
      <c r="BH902" s="8"/>
      <c r="BI902" s="8"/>
      <c r="BJ902" s="8"/>
      <c r="BK902" s="8"/>
      <c r="BL902" s="8"/>
      <c r="BM902" s="8"/>
      <c r="BN902" s="8"/>
      <c r="BO902" s="8"/>
      <c r="BP902" s="7"/>
      <c r="BQ902" s="8"/>
      <c r="BR902" s="8"/>
      <c r="BS902" s="7"/>
      <c r="BT902" s="8"/>
      <c r="BU902" s="8"/>
      <c r="BV902" s="2"/>
      <c r="BW902" s="2"/>
      <c r="BX902" s="2"/>
      <c r="BY902" s="2"/>
      <c r="BZ902" s="2"/>
      <c r="CA902" s="2"/>
      <c r="CB902" s="2"/>
      <c r="CC902" s="2"/>
      <c r="CD902" s="2"/>
      <c r="CE902" s="2"/>
      <c r="CF902" s="2"/>
      <c r="CG902" s="2"/>
    </row>
    <row r="903" spans="1:85" s="9" customFormat="1" x14ac:dyDescent="0.25">
      <c r="A903" s="2"/>
      <c r="B903" s="3"/>
      <c r="C903" s="4"/>
      <c r="D903" s="5"/>
      <c r="E903" s="5"/>
      <c r="F903" s="4"/>
      <c r="G903" s="6"/>
      <c r="H903" s="6"/>
      <c r="I903" s="2"/>
      <c r="J903" s="2"/>
      <c r="K903" s="2"/>
      <c r="L903" s="6"/>
      <c r="M903" s="2"/>
      <c r="N903" s="2"/>
      <c r="O903" s="6"/>
      <c r="P903" s="2"/>
      <c r="Q903" s="2"/>
      <c r="R903" s="6"/>
      <c r="S903" s="2"/>
      <c r="T903" s="2"/>
      <c r="U903" s="2"/>
      <c r="V903" s="7"/>
      <c r="W903" s="7"/>
      <c r="X903" s="8"/>
      <c r="Y903" s="8"/>
      <c r="Z903" s="8"/>
      <c r="AA903" s="8"/>
      <c r="AB903" s="8"/>
      <c r="AC903" s="7"/>
      <c r="AD903" s="8"/>
      <c r="AE903" s="8"/>
      <c r="AF903" s="7"/>
      <c r="AG903" s="8"/>
      <c r="AH903" s="8"/>
      <c r="AI903" s="8"/>
      <c r="AJ903" s="8"/>
      <c r="AK903" s="8"/>
      <c r="AL903" s="8"/>
      <c r="AM903" s="7"/>
      <c r="AN903" s="8"/>
      <c r="AO903" s="8"/>
      <c r="AP903" s="8"/>
      <c r="AQ903" s="7"/>
      <c r="AR903" s="8"/>
      <c r="AS903" s="8"/>
      <c r="AT903" s="8"/>
      <c r="AU903" s="8"/>
      <c r="AV903" s="8"/>
      <c r="AW903" s="8"/>
      <c r="AX903" s="7"/>
      <c r="AY903" s="8"/>
      <c r="AZ903" s="8"/>
      <c r="BA903" s="8"/>
      <c r="BB903" s="8"/>
      <c r="BC903" s="8"/>
      <c r="BD903" s="8"/>
      <c r="BE903" s="8"/>
      <c r="BF903" s="8"/>
      <c r="BG903" s="8"/>
      <c r="BH903" s="8"/>
      <c r="BI903" s="8"/>
      <c r="BJ903" s="8"/>
      <c r="BK903" s="8"/>
      <c r="BL903" s="8"/>
      <c r="BM903" s="8"/>
      <c r="BN903" s="8"/>
      <c r="BO903" s="8"/>
      <c r="BP903" s="7"/>
      <c r="BQ903" s="8"/>
      <c r="BR903" s="8"/>
      <c r="BS903" s="7"/>
      <c r="BT903" s="8"/>
      <c r="BU903" s="8"/>
      <c r="BV903" s="2"/>
      <c r="BW903" s="2"/>
      <c r="BX903" s="2"/>
      <c r="BY903" s="2"/>
      <c r="BZ903" s="2"/>
      <c r="CA903" s="2"/>
      <c r="CB903" s="2"/>
      <c r="CC903" s="2"/>
      <c r="CD903" s="2"/>
      <c r="CE903" s="2"/>
      <c r="CF903" s="2"/>
      <c r="CG903" s="2"/>
    </row>
    <row r="904" spans="1:85" s="9" customFormat="1" x14ac:dyDescent="0.25">
      <c r="A904" s="2"/>
      <c r="B904" s="3"/>
      <c r="C904" s="4"/>
      <c r="D904" s="5"/>
      <c r="E904" s="5"/>
      <c r="F904" s="4"/>
      <c r="G904" s="6"/>
      <c r="H904" s="6"/>
      <c r="I904" s="2"/>
      <c r="J904" s="2"/>
      <c r="K904" s="2"/>
      <c r="L904" s="6"/>
      <c r="M904" s="2"/>
      <c r="N904" s="2"/>
      <c r="O904" s="6"/>
      <c r="P904" s="2"/>
      <c r="Q904" s="2"/>
      <c r="R904" s="6"/>
      <c r="S904" s="2"/>
      <c r="T904" s="2"/>
      <c r="U904" s="2"/>
      <c r="V904" s="7"/>
      <c r="W904" s="7"/>
      <c r="X904" s="8"/>
      <c r="Y904" s="8"/>
      <c r="Z904" s="8"/>
      <c r="AA904" s="8"/>
      <c r="AB904" s="8"/>
      <c r="AC904" s="7"/>
      <c r="AD904" s="8"/>
      <c r="AE904" s="8"/>
      <c r="AF904" s="7"/>
      <c r="AG904" s="8"/>
      <c r="AH904" s="8"/>
      <c r="AI904" s="8"/>
      <c r="AJ904" s="8"/>
      <c r="AK904" s="8"/>
      <c r="AL904" s="8"/>
      <c r="AM904" s="7"/>
      <c r="AN904" s="8"/>
      <c r="AO904" s="8"/>
      <c r="AP904" s="8"/>
      <c r="AQ904" s="7"/>
      <c r="AR904" s="8"/>
      <c r="AS904" s="8"/>
      <c r="AT904" s="8"/>
      <c r="AU904" s="8"/>
      <c r="AV904" s="8"/>
      <c r="AW904" s="8"/>
      <c r="AX904" s="7"/>
      <c r="AY904" s="8"/>
      <c r="AZ904" s="8"/>
      <c r="BA904" s="8"/>
      <c r="BB904" s="8"/>
      <c r="BC904" s="8"/>
      <c r="BD904" s="8"/>
      <c r="BE904" s="8"/>
      <c r="BF904" s="8"/>
      <c r="BG904" s="8"/>
      <c r="BH904" s="8"/>
      <c r="BI904" s="8"/>
      <c r="BJ904" s="8"/>
      <c r="BK904" s="8"/>
      <c r="BL904" s="8"/>
      <c r="BM904" s="8"/>
      <c r="BN904" s="8"/>
      <c r="BO904" s="8"/>
      <c r="BP904" s="7"/>
      <c r="BQ904" s="8"/>
      <c r="BR904" s="8"/>
      <c r="BS904" s="7"/>
      <c r="BT904" s="8"/>
      <c r="BU904" s="8"/>
      <c r="BV904" s="2"/>
      <c r="BW904" s="2"/>
      <c r="BX904" s="2"/>
      <c r="BY904" s="2"/>
      <c r="BZ904" s="2"/>
      <c r="CA904" s="2"/>
      <c r="CB904" s="2"/>
      <c r="CC904" s="2"/>
      <c r="CD904" s="2"/>
      <c r="CE904" s="2"/>
      <c r="CF904" s="2"/>
      <c r="CG904" s="2"/>
    </row>
    <row r="905" spans="1:85" s="9" customFormat="1" x14ac:dyDescent="0.25">
      <c r="A905" s="2"/>
      <c r="B905" s="3"/>
      <c r="C905" s="4"/>
      <c r="D905" s="5"/>
      <c r="E905" s="5"/>
      <c r="F905" s="4"/>
      <c r="G905" s="6"/>
      <c r="H905" s="6"/>
      <c r="I905" s="2"/>
      <c r="J905" s="2"/>
      <c r="K905" s="2"/>
      <c r="L905" s="6"/>
      <c r="M905" s="2"/>
      <c r="N905" s="2"/>
      <c r="O905" s="6"/>
      <c r="P905" s="2"/>
      <c r="Q905" s="2"/>
      <c r="R905" s="6"/>
      <c r="S905" s="2"/>
      <c r="T905" s="2"/>
      <c r="U905" s="2"/>
      <c r="V905" s="7"/>
      <c r="W905" s="7"/>
      <c r="X905" s="8"/>
      <c r="Y905" s="8"/>
      <c r="Z905" s="8"/>
      <c r="AA905" s="8"/>
      <c r="AB905" s="8"/>
      <c r="AC905" s="7"/>
      <c r="AD905" s="8"/>
      <c r="AE905" s="8"/>
      <c r="AF905" s="7"/>
      <c r="AG905" s="8"/>
      <c r="AH905" s="8"/>
      <c r="AI905" s="8"/>
      <c r="AJ905" s="8"/>
      <c r="AK905" s="8"/>
      <c r="AL905" s="8"/>
      <c r="AM905" s="7"/>
      <c r="AN905" s="8"/>
      <c r="AO905" s="8"/>
      <c r="AP905" s="8"/>
      <c r="AQ905" s="7"/>
      <c r="AR905" s="8"/>
      <c r="AS905" s="8"/>
      <c r="AT905" s="8"/>
      <c r="AU905" s="8"/>
      <c r="AV905" s="8"/>
      <c r="AW905" s="8"/>
      <c r="AX905" s="7"/>
      <c r="AY905" s="8"/>
      <c r="AZ905" s="8"/>
      <c r="BA905" s="8"/>
      <c r="BB905" s="8"/>
      <c r="BC905" s="8"/>
      <c r="BD905" s="8"/>
      <c r="BE905" s="8"/>
      <c r="BF905" s="8"/>
      <c r="BG905" s="8"/>
      <c r="BH905" s="8"/>
      <c r="BI905" s="8"/>
      <c r="BJ905" s="8"/>
      <c r="BK905" s="8"/>
      <c r="BL905" s="8"/>
      <c r="BM905" s="8"/>
      <c r="BN905" s="8"/>
      <c r="BO905" s="8"/>
      <c r="BP905" s="7"/>
      <c r="BQ905" s="8"/>
      <c r="BR905" s="8"/>
      <c r="BS905" s="7"/>
      <c r="BT905" s="8"/>
      <c r="BU905" s="8"/>
      <c r="BV905" s="2"/>
      <c r="BW905" s="2"/>
      <c r="BX905" s="2"/>
      <c r="BY905" s="2"/>
      <c r="BZ905" s="2"/>
      <c r="CA905" s="2"/>
      <c r="CB905" s="2"/>
      <c r="CC905" s="2"/>
      <c r="CD905" s="2"/>
      <c r="CE905" s="2"/>
      <c r="CF905" s="2"/>
      <c r="CG905" s="2"/>
    </row>
    <row r="906" spans="1:85" s="9" customFormat="1" x14ac:dyDescent="0.25">
      <c r="A906" s="2"/>
      <c r="B906" s="3"/>
      <c r="C906" s="4"/>
      <c r="D906" s="5"/>
      <c r="E906" s="5"/>
      <c r="F906" s="4"/>
      <c r="G906" s="6"/>
      <c r="H906" s="6"/>
      <c r="I906" s="2"/>
      <c r="J906" s="2"/>
      <c r="K906" s="2"/>
      <c r="L906" s="6"/>
      <c r="M906" s="2"/>
      <c r="N906" s="2"/>
      <c r="O906" s="6"/>
      <c r="P906" s="2"/>
      <c r="Q906" s="2"/>
      <c r="R906" s="6"/>
      <c r="S906" s="2"/>
      <c r="T906" s="2"/>
      <c r="U906" s="2"/>
      <c r="V906" s="7"/>
      <c r="W906" s="7"/>
      <c r="X906" s="8"/>
      <c r="Y906" s="8"/>
      <c r="Z906" s="8"/>
      <c r="AA906" s="8"/>
      <c r="AB906" s="8"/>
      <c r="AC906" s="7"/>
      <c r="AD906" s="8"/>
      <c r="AE906" s="8"/>
      <c r="AF906" s="7"/>
      <c r="AG906" s="8"/>
      <c r="AH906" s="8"/>
      <c r="AI906" s="8"/>
      <c r="AJ906" s="8"/>
      <c r="AK906" s="8"/>
      <c r="AL906" s="8"/>
      <c r="AM906" s="7"/>
      <c r="AN906" s="8"/>
      <c r="AO906" s="8"/>
      <c r="AP906" s="8"/>
      <c r="AQ906" s="7"/>
      <c r="AR906" s="8"/>
      <c r="AS906" s="8"/>
      <c r="AT906" s="8"/>
      <c r="AU906" s="8"/>
      <c r="AV906" s="8"/>
      <c r="AW906" s="8"/>
      <c r="AX906" s="7"/>
      <c r="AY906" s="8"/>
      <c r="AZ906" s="8"/>
      <c r="BA906" s="8"/>
      <c r="BB906" s="8"/>
      <c r="BC906" s="8"/>
      <c r="BD906" s="8"/>
      <c r="BE906" s="8"/>
      <c r="BF906" s="8"/>
      <c r="BG906" s="8"/>
      <c r="BH906" s="8"/>
      <c r="BI906" s="8"/>
      <c r="BJ906" s="8"/>
      <c r="BK906" s="8"/>
      <c r="BL906" s="8"/>
      <c r="BM906" s="8"/>
      <c r="BN906" s="8"/>
      <c r="BO906" s="8"/>
      <c r="BP906" s="7"/>
      <c r="BQ906" s="8"/>
      <c r="BR906" s="8"/>
      <c r="BS906" s="7"/>
      <c r="BT906" s="8"/>
      <c r="BU906" s="8"/>
      <c r="BV906" s="2"/>
      <c r="BW906" s="2"/>
      <c r="BX906" s="2"/>
      <c r="BY906" s="2"/>
      <c r="BZ906" s="2"/>
      <c r="CA906" s="2"/>
      <c r="CB906" s="2"/>
      <c r="CC906" s="2"/>
      <c r="CD906" s="2"/>
      <c r="CE906" s="2"/>
      <c r="CF906" s="2"/>
      <c r="CG906" s="2"/>
    </row>
    <row r="907" spans="1:85" s="9" customFormat="1" x14ac:dyDescent="0.25">
      <c r="A907" s="2"/>
      <c r="B907" s="3"/>
      <c r="C907" s="4"/>
      <c r="D907" s="5"/>
      <c r="E907" s="5"/>
      <c r="F907" s="4"/>
      <c r="G907" s="6"/>
      <c r="H907" s="6"/>
      <c r="I907" s="2"/>
      <c r="J907" s="2"/>
      <c r="K907" s="2"/>
      <c r="L907" s="6"/>
      <c r="M907" s="2"/>
      <c r="N907" s="2"/>
      <c r="O907" s="6"/>
      <c r="P907" s="2"/>
      <c r="Q907" s="2"/>
      <c r="R907" s="6"/>
      <c r="S907" s="2"/>
      <c r="T907" s="2"/>
      <c r="U907" s="2"/>
      <c r="V907" s="7"/>
      <c r="W907" s="7"/>
      <c r="X907" s="8"/>
      <c r="Y907" s="8"/>
      <c r="Z907" s="8"/>
      <c r="AA907" s="8"/>
      <c r="AB907" s="8"/>
      <c r="AC907" s="7"/>
      <c r="AD907" s="8"/>
      <c r="AE907" s="8"/>
      <c r="AF907" s="7"/>
      <c r="AG907" s="8"/>
      <c r="AH907" s="8"/>
      <c r="AI907" s="8"/>
      <c r="AJ907" s="8"/>
      <c r="AK907" s="8"/>
      <c r="AL907" s="8"/>
      <c r="AM907" s="7"/>
      <c r="AN907" s="8"/>
      <c r="AO907" s="8"/>
      <c r="AP907" s="8"/>
      <c r="AQ907" s="7"/>
      <c r="AR907" s="8"/>
      <c r="AS907" s="8"/>
      <c r="AT907" s="8"/>
      <c r="AU907" s="8"/>
      <c r="AV907" s="8"/>
      <c r="AW907" s="8"/>
      <c r="AX907" s="7"/>
      <c r="AY907" s="8"/>
      <c r="AZ907" s="8"/>
      <c r="BA907" s="8"/>
      <c r="BB907" s="8"/>
      <c r="BC907" s="8"/>
      <c r="BD907" s="8"/>
      <c r="BE907" s="8"/>
      <c r="BF907" s="8"/>
      <c r="BG907" s="8"/>
      <c r="BH907" s="8"/>
      <c r="BI907" s="8"/>
      <c r="BJ907" s="8"/>
      <c r="BK907" s="8"/>
      <c r="BL907" s="8"/>
      <c r="BM907" s="8"/>
      <c r="BN907" s="8"/>
      <c r="BO907" s="8"/>
      <c r="BP907" s="7"/>
      <c r="BQ907" s="8"/>
      <c r="BR907" s="8"/>
      <c r="BS907" s="7"/>
      <c r="BT907" s="8"/>
      <c r="BU907" s="8"/>
      <c r="BV907" s="2"/>
      <c r="BW907" s="2"/>
      <c r="BX907" s="2"/>
      <c r="BY907" s="2"/>
      <c r="BZ907" s="2"/>
      <c r="CA907" s="2"/>
      <c r="CB907" s="2"/>
      <c r="CC907" s="2"/>
      <c r="CD907" s="2"/>
      <c r="CE907" s="2"/>
      <c r="CF907" s="2"/>
      <c r="CG907" s="2"/>
    </row>
    <row r="908" spans="1:85" s="9" customFormat="1" x14ac:dyDescent="0.25">
      <c r="A908" s="2"/>
      <c r="B908" s="3"/>
      <c r="C908" s="4"/>
      <c r="D908" s="5"/>
      <c r="E908" s="5"/>
      <c r="F908" s="4"/>
      <c r="G908" s="6"/>
      <c r="H908" s="6"/>
      <c r="I908" s="2"/>
      <c r="J908" s="2"/>
      <c r="K908" s="2"/>
      <c r="L908" s="6"/>
      <c r="M908" s="2"/>
      <c r="N908" s="2"/>
      <c r="O908" s="6"/>
      <c r="P908" s="2"/>
      <c r="Q908" s="2"/>
      <c r="R908" s="6"/>
      <c r="S908" s="2"/>
      <c r="T908" s="2"/>
      <c r="U908" s="2"/>
      <c r="V908" s="7"/>
      <c r="W908" s="7"/>
      <c r="X908" s="8"/>
      <c r="Y908" s="8"/>
      <c r="Z908" s="8"/>
      <c r="AA908" s="8"/>
      <c r="AB908" s="8"/>
      <c r="AC908" s="7"/>
      <c r="AD908" s="8"/>
      <c r="AE908" s="8"/>
      <c r="AF908" s="7"/>
      <c r="AG908" s="8"/>
      <c r="AH908" s="8"/>
      <c r="AI908" s="8"/>
      <c r="AJ908" s="8"/>
      <c r="AK908" s="8"/>
      <c r="AL908" s="8"/>
      <c r="AM908" s="7"/>
      <c r="AN908" s="8"/>
      <c r="AO908" s="8"/>
      <c r="AP908" s="8"/>
      <c r="AQ908" s="7"/>
      <c r="AR908" s="8"/>
      <c r="AS908" s="8"/>
      <c r="AT908" s="8"/>
      <c r="AU908" s="8"/>
      <c r="AV908" s="8"/>
      <c r="AW908" s="8"/>
      <c r="AX908" s="7"/>
      <c r="AY908" s="8"/>
      <c r="AZ908" s="8"/>
      <c r="BA908" s="8"/>
      <c r="BB908" s="8"/>
      <c r="BC908" s="8"/>
      <c r="BD908" s="8"/>
      <c r="BE908" s="8"/>
      <c r="BF908" s="8"/>
      <c r="BG908" s="8"/>
      <c r="BH908" s="8"/>
      <c r="BI908" s="8"/>
      <c r="BJ908" s="8"/>
      <c r="BK908" s="8"/>
      <c r="BL908" s="8"/>
      <c r="BM908" s="8"/>
      <c r="BN908" s="8"/>
      <c r="BO908" s="8"/>
      <c r="BP908" s="7"/>
      <c r="BQ908" s="8"/>
      <c r="BR908" s="8"/>
      <c r="BS908" s="7"/>
      <c r="BT908" s="8"/>
      <c r="BU908" s="8"/>
      <c r="BV908" s="2"/>
      <c r="BW908" s="2"/>
      <c r="BX908" s="2"/>
      <c r="BY908" s="2"/>
      <c r="BZ908" s="2"/>
      <c r="CA908" s="2"/>
      <c r="CB908" s="2"/>
      <c r="CC908" s="2"/>
      <c r="CD908" s="2"/>
      <c r="CE908" s="2"/>
      <c r="CF908" s="2"/>
      <c r="CG908" s="2"/>
    </row>
    <row r="909" spans="1:85" s="9" customFormat="1" x14ac:dyDescent="0.25">
      <c r="A909" s="2"/>
      <c r="B909" s="3"/>
      <c r="C909" s="4"/>
      <c r="D909" s="5"/>
      <c r="E909" s="5"/>
      <c r="F909" s="4"/>
      <c r="G909" s="6"/>
      <c r="H909" s="6"/>
      <c r="I909" s="2"/>
      <c r="J909" s="2"/>
      <c r="K909" s="2"/>
      <c r="L909" s="6"/>
      <c r="M909" s="2"/>
      <c r="N909" s="2"/>
      <c r="O909" s="6"/>
      <c r="P909" s="2"/>
      <c r="Q909" s="2"/>
      <c r="R909" s="6"/>
      <c r="S909" s="2"/>
      <c r="T909" s="2"/>
      <c r="U909" s="2"/>
      <c r="V909" s="7"/>
      <c r="W909" s="7"/>
      <c r="X909" s="8"/>
      <c r="Y909" s="8"/>
      <c r="Z909" s="8"/>
      <c r="AA909" s="8"/>
      <c r="AB909" s="8"/>
      <c r="AC909" s="7"/>
      <c r="AD909" s="8"/>
      <c r="AE909" s="8"/>
      <c r="AF909" s="7"/>
      <c r="AG909" s="8"/>
      <c r="AH909" s="8"/>
      <c r="AI909" s="8"/>
      <c r="AJ909" s="8"/>
      <c r="AK909" s="8"/>
      <c r="AL909" s="8"/>
      <c r="AM909" s="7"/>
      <c r="AN909" s="8"/>
      <c r="AO909" s="8"/>
      <c r="AP909" s="8"/>
      <c r="AQ909" s="7"/>
      <c r="AR909" s="8"/>
      <c r="AS909" s="8"/>
      <c r="AT909" s="8"/>
      <c r="AU909" s="8"/>
      <c r="AV909" s="8"/>
      <c r="AW909" s="8"/>
      <c r="AX909" s="7"/>
      <c r="AY909" s="8"/>
      <c r="AZ909" s="8"/>
      <c r="BA909" s="8"/>
      <c r="BB909" s="8"/>
      <c r="BC909" s="8"/>
      <c r="BD909" s="8"/>
      <c r="BE909" s="8"/>
      <c r="BF909" s="8"/>
      <c r="BG909" s="8"/>
      <c r="BH909" s="8"/>
      <c r="BI909" s="8"/>
      <c r="BJ909" s="8"/>
      <c r="BK909" s="8"/>
      <c r="BL909" s="8"/>
      <c r="BM909" s="8"/>
      <c r="BN909" s="8"/>
      <c r="BO909" s="8"/>
      <c r="BP909" s="7"/>
      <c r="BQ909" s="8"/>
      <c r="BR909" s="8"/>
      <c r="BS909" s="7"/>
      <c r="BT909" s="8"/>
      <c r="BU909" s="8"/>
      <c r="BV909" s="2"/>
      <c r="BW909" s="2"/>
      <c r="BX909" s="2"/>
      <c r="BY909" s="2"/>
      <c r="BZ909" s="2"/>
      <c r="CA909" s="2"/>
      <c r="CB909" s="2"/>
      <c r="CC909" s="2"/>
      <c r="CD909" s="2"/>
      <c r="CE909" s="2"/>
      <c r="CF909" s="2"/>
      <c r="CG909" s="2"/>
    </row>
    <row r="910" spans="1:85" s="9" customFormat="1" x14ac:dyDescent="0.25">
      <c r="A910" s="2"/>
      <c r="B910" s="3"/>
      <c r="C910" s="4"/>
      <c r="D910" s="5"/>
      <c r="E910" s="5"/>
      <c r="F910" s="4"/>
      <c r="G910" s="6"/>
      <c r="H910" s="6"/>
      <c r="I910" s="2"/>
      <c r="J910" s="2"/>
      <c r="K910" s="2"/>
      <c r="L910" s="6"/>
      <c r="M910" s="2"/>
      <c r="N910" s="2"/>
      <c r="O910" s="6"/>
      <c r="P910" s="2"/>
      <c r="Q910" s="2"/>
      <c r="R910" s="6"/>
      <c r="S910" s="2"/>
      <c r="T910" s="2"/>
      <c r="U910" s="2"/>
      <c r="V910" s="7"/>
      <c r="W910" s="7"/>
      <c r="X910" s="8"/>
      <c r="Y910" s="8"/>
      <c r="Z910" s="8"/>
      <c r="AA910" s="8"/>
      <c r="AB910" s="8"/>
      <c r="AC910" s="7"/>
      <c r="AD910" s="8"/>
      <c r="AE910" s="8"/>
      <c r="AF910" s="7"/>
      <c r="AG910" s="8"/>
      <c r="AH910" s="8"/>
      <c r="AI910" s="8"/>
      <c r="AJ910" s="8"/>
      <c r="AK910" s="8"/>
      <c r="AL910" s="8"/>
      <c r="AM910" s="7"/>
      <c r="AN910" s="8"/>
      <c r="AO910" s="8"/>
      <c r="AP910" s="8"/>
      <c r="AQ910" s="7"/>
      <c r="AR910" s="8"/>
      <c r="AS910" s="8"/>
      <c r="AT910" s="8"/>
      <c r="AU910" s="8"/>
      <c r="AV910" s="8"/>
      <c r="AW910" s="8"/>
      <c r="AX910" s="7"/>
      <c r="AY910" s="8"/>
      <c r="AZ910" s="8"/>
      <c r="BA910" s="8"/>
      <c r="BB910" s="8"/>
      <c r="BC910" s="8"/>
      <c r="BD910" s="8"/>
      <c r="BE910" s="8"/>
      <c r="BF910" s="8"/>
      <c r="BG910" s="8"/>
      <c r="BH910" s="8"/>
      <c r="BI910" s="8"/>
      <c r="BJ910" s="8"/>
      <c r="BK910" s="8"/>
      <c r="BL910" s="8"/>
      <c r="BM910" s="8"/>
      <c r="BN910" s="8"/>
      <c r="BO910" s="8"/>
      <c r="BP910" s="7"/>
      <c r="BQ910" s="8"/>
      <c r="BR910" s="8"/>
      <c r="BS910" s="7"/>
      <c r="BT910" s="8"/>
      <c r="BU910" s="8"/>
      <c r="BV910" s="2"/>
      <c r="BW910" s="2"/>
      <c r="BX910" s="2"/>
      <c r="BY910" s="2"/>
      <c r="BZ910" s="2"/>
      <c r="CA910" s="2"/>
      <c r="CB910" s="2"/>
      <c r="CC910" s="2"/>
      <c r="CD910" s="2"/>
      <c r="CE910" s="2"/>
      <c r="CF910" s="2"/>
      <c r="CG910" s="2"/>
    </row>
  </sheetData>
  <autoFilter ref="A5:BU358"/>
  <pageMargins left="0.70866141732283472" right="0.70866141732283472" top="0.74803149606299213" bottom="0.74803149606299213" header="0.31496062992125984" footer="0.31496062992125984"/>
  <pageSetup paperSize="9" scale="80" firstPageNumber="12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Töölehed</vt:lpstr>
      </vt:variant>
      <vt:variant>
        <vt:i4>1</vt:i4>
      </vt:variant>
      <vt:variant>
        <vt:lpstr>Nimega vahemikud</vt:lpstr>
      </vt:variant>
      <vt:variant>
        <vt:i4>1</vt:i4>
      </vt:variant>
    </vt:vector>
  </HeadingPairs>
  <TitlesOfParts>
    <vt:vector size="2" baseType="lpstr">
      <vt:lpstr>Lisa</vt:lpstr>
      <vt:lpstr>Lisa!Prinditiitlid</vt:lpstr>
    </vt:vector>
  </TitlesOfParts>
  <Company>Tartu Linnavalitsus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Maarja Gross</dc:creator>
  <cp:lastModifiedBy> Tiina Ligi</cp:lastModifiedBy>
  <cp:lastPrinted>2018-06-12T05:44:57Z</cp:lastPrinted>
  <dcterms:created xsi:type="dcterms:W3CDTF">2017-12-19T09:17:21Z</dcterms:created>
  <dcterms:modified xsi:type="dcterms:W3CDTF">2018-06-12T05:45:40Z</dcterms:modified>
</cp:coreProperties>
</file>